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2026\ABRIL\"/>
    </mc:Choice>
  </mc:AlternateContent>
  <xr:revisionPtr revIDLastSave="0" documentId="8_{EEB6EF9C-4118-439B-847D-993BE5DEB133}" xr6:coauthVersionLast="47" xr6:coauthVersionMax="47" xr10:uidLastSave="{00000000-0000-0000-0000-000000000000}"/>
  <bookViews>
    <workbookView xWindow="4695" yWindow="345" windowWidth="12795" windowHeight="1401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2'!$A$6:$O$92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Fijo!$D$240</definedName>
    <definedName name="_xlnm.Extract" localSheetId="1">'Fijo 2'!$D$103</definedName>
    <definedName name="_xlnm.Print_Area" localSheetId="0">Fijo!$A$1:$O$233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8" l="1"/>
  <c r="O16" i="8" s="1"/>
  <c r="N17" i="8"/>
  <c r="O17" i="8" s="1"/>
  <c r="N18" i="8"/>
  <c r="N19" i="8"/>
  <c r="O19" i="8" s="1"/>
  <c r="N21" i="8"/>
  <c r="O21" i="8" s="1"/>
  <c r="N15" i="8"/>
  <c r="O18" i="8"/>
  <c r="O20" i="8"/>
  <c r="O15" i="8"/>
  <c r="L22" i="8"/>
  <c r="K22" i="8"/>
  <c r="J22" i="8"/>
  <c r="I22" i="8"/>
  <c r="G22" i="8"/>
  <c r="N17" i="4"/>
  <c r="O17" i="4" s="1"/>
  <c r="N51" i="4"/>
  <c r="N7" i="4"/>
  <c r="N8" i="4"/>
  <c r="N9" i="4"/>
  <c r="N10" i="4"/>
  <c r="O10" i="4" s="1"/>
  <c r="N11" i="4"/>
  <c r="N12" i="4"/>
  <c r="N13" i="4"/>
  <c r="N14" i="4"/>
  <c r="O14" i="4" s="1"/>
  <c r="N15" i="4"/>
  <c r="N16" i="4"/>
  <c r="O16" i="4" s="1"/>
  <c r="N18" i="4"/>
  <c r="O18" i="4" s="1"/>
  <c r="N19" i="4"/>
  <c r="N20" i="4"/>
  <c r="N21" i="4"/>
  <c r="N22" i="4"/>
  <c r="N23" i="4"/>
  <c r="N24" i="4"/>
  <c r="O24" i="4" s="1"/>
  <c r="N25" i="4"/>
  <c r="N26" i="4"/>
  <c r="O26" i="4" s="1"/>
  <c r="N27" i="4"/>
  <c r="N28" i="4"/>
  <c r="N29" i="4"/>
  <c r="N30" i="4"/>
  <c r="O30" i="4" s="1"/>
  <c r="N31" i="4"/>
  <c r="N32" i="4"/>
  <c r="O32" i="4" s="1"/>
  <c r="N33" i="4"/>
  <c r="N34" i="4"/>
  <c r="N35" i="4"/>
  <c r="N36" i="4"/>
  <c r="O36" i="4" s="1"/>
  <c r="N37" i="4"/>
  <c r="N38" i="4"/>
  <c r="O38" i="4" s="1"/>
  <c r="N39" i="4"/>
  <c r="N40" i="4"/>
  <c r="O40" i="4" s="1"/>
  <c r="N41" i="4"/>
  <c r="N42" i="4"/>
  <c r="N44" i="4"/>
  <c r="O44" i="4" s="1"/>
  <c r="N45" i="4"/>
  <c r="N46" i="4"/>
  <c r="O46" i="4" s="1"/>
  <c r="N47" i="4"/>
  <c r="N48" i="4"/>
  <c r="N49" i="4"/>
  <c r="N50" i="4"/>
  <c r="N6" i="4"/>
  <c r="M51" i="4"/>
  <c r="O8" i="4"/>
  <c r="O12" i="4"/>
  <c r="O20" i="4"/>
  <c r="O28" i="4"/>
  <c r="O34" i="4"/>
  <c r="O42" i="4"/>
  <c r="O48" i="4"/>
  <c r="O43" i="4"/>
  <c r="M92" i="1"/>
  <c r="N91" i="1"/>
  <c r="O91" i="1"/>
  <c r="L92" i="1"/>
  <c r="K92" i="1"/>
  <c r="J92" i="1"/>
  <c r="I92" i="1"/>
  <c r="G92" i="1"/>
  <c r="N143" i="2"/>
  <c r="O143" i="2" s="1"/>
  <c r="M227" i="2"/>
  <c r="L227" i="2"/>
  <c r="K227" i="2"/>
  <c r="J227" i="2"/>
  <c r="N226" i="2"/>
  <c r="O226" i="2" s="1"/>
  <c r="G227" i="2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35" i="8"/>
  <c r="O35" i="8" s="1"/>
  <c r="N28" i="8"/>
  <c r="O28" i="8" s="1"/>
  <c r="O29" i="4"/>
  <c r="I29" i="4"/>
  <c r="N90" i="1"/>
  <c r="O90" i="1" s="1"/>
  <c r="N25" i="2"/>
  <c r="O25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12" i="2"/>
  <c r="O12" i="2" s="1"/>
  <c r="N13" i="9"/>
  <c r="O13" i="9" s="1"/>
  <c r="K10" i="8"/>
  <c r="K51" i="4"/>
  <c r="O7" i="4"/>
  <c r="O9" i="4"/>
  <c r="O11" i="4"/>
  <c r="O13" i="4"/>
  <c r="O15" i="4"/>
  <c r="O19" i="4"/>
  <c r="O21" i="4"/>
  <c r="O22" i="4"/>
  <c r="O23" i="4"/>
  <c r="O25" i="4"/>
  <c r="O27" i="4"/>
  <c r="O31" i="4"/>
  <c r="O33" i="4"/>
  <c r="O35" i="4"/>
  <c r="O37" i="4"/>
  <c r="O39" i="4"/>
  <c r="O41" i="4"/>
  <c r="O45" i="4"/>
  <c r="O47" i="4"/>
  <c r="O49" i="4"/>
  <c r="O50" i="4"/>
  <c r="O6" i="4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7" i="1"/>
  <c r="O7" i="1" s="1"/>
  <c r="N22" i="8" l="1"/>
  <c r="O51" i="4"/>
  <c r="O92" i="1"/>
  <c r="N92" i="1"/>
  <c r="O227" i="2"/>
  <c r="N36" i="8"/>
  <c r="N227" i="2"/>
  <c r="I37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2" i="1"/>
  <c r="O16" i="6"/>
  <c r="O17" i="6"/>
  <c r="O18" i="6"/>
  <c r="O19" i="6"/>
  <c r="I28" i="4"/>
  <c r="I31" i="4" l="1"/>
  <c r="O22" i="8" l="1"/>
  <c r="L10" i="8"/>
  <c r="J10" i="8"/>
  <c r="I10" i="8"/>
  <c r="G10" i="8"/>
  <c r="L36" i="8"/>
  <c r="K36" i="8"/>
  <c r="J36" i="8"/>
  <c r="I36" i="8"/>
  <c r="G36" i="8"/>
  <c r="I218" i="2" l="1"/>
  <c r="I217" i="2"/>
  <c r="I227" i="2" s="1"/>
  <c r="M20" i="6"/>
  <c r="G20" i="6"/>
  <c r="L20" i="6"/>
  <c r="K20" i="6"/>
  <c r="J20" i="6"/>
  <c r="I20" i="6"/>
  <c r="M36" i="8" l="1"/>
  <c r="H36" i="8"/>
  <c r="I23" i="4"/>
  <c r="N4" i="8"/>
  <c r="O4" i="8" s="1"/>
  <c r="N5" i="8"/>
  <c r="O5" i="8" s="1"/>
  <c r="N6" i="8"/>
  <c r="O6" i="8" s="1"/>
  <c r="N7" i="8"/>
  <c r="O7" i="8" s="1"/>
  <c r="N8" i="8"/>
  <c r="N9" i="8"/>
  <c r="O9" i="8" s="1"/>
  <c r="O8" i="8" l="1"/>
  <c r="O10" i="8" s="1"/>
  <c r="N10" i="8"/>
  <c r="O36" i="8"/>
  <c r="N5" i="6"/>
  <c r="O5" i="6" s="1"/>
  <c r="I15" i="8" l="1"/>
  <c r="I8" i="4" l="1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0" i="4"/>
  <c r="I41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<sst xmlns="http://schemas.openxmlformats.org/spreadsheetml/2006/main" count="2090" uniqueCount="564">
  <si>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</si>
  <si>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</si>
  <si>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</si>
  <si>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</si>
  <si>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</si>
  <si>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</si>
  <si>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</si>
  <si>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</si>
  <si>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</si>
  <si>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</si>
  <si>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</si>
  <si>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</si>
  <si>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</si>
  <si>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</si>
  <si>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</si>
  <si>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</si>
  <si>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</si>
  <si>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</si>
  <si>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</si>
  <si>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</si>
  <si>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</si>
  <si>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</si>
  <si>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</si>
  <si>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</si>
  <si>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</si>
  <si>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</si>
  <si>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</si>
  <si>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</si>
  <si>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</si>
  <si>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</si>
  <si>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</si>
  <si>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</si>
  <si>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</si>
  <si>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</si>
  <si>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</si>
  <si>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</si>
  <si>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</si>
  <si>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</si>
  <si>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</si>
  <si>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</si>
  <si>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</si>
  <si>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</si>
  <si>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</si>
  <si>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</si>
  <si>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</si>
  <si>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</si>
  <si>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</si>
  <si>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</si>
  <si>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</si>
  <si>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</si>
  <si>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</si>
  <si>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</si>
  <si>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</si>
  <si>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</si>
  <si>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</si>
  <si>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</si>
  <si>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</si>
  <si>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</si>
  <si>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</si>
  <si>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</si>
  <si>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</si>
  <si>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</si>
  <si>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</si>
  <si>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</si>
  <si>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</si>
  <si>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</si>
  <si>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</si>
  <si>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</si>
  <si>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</si>
  <si>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</si>
  <si>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</si>
  <si>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</si>
  <si>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</si>
  <si>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</si>
  <si>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</si>
  <si>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</si>
  <si>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</si>
  <si>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</si>
  <si>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</si>
  <si>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</si>
  <si>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</si>
  <si>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</si>
  <si>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</si>
  <si>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</si>
  <si>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</si>
  <si>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</si>
  <si>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</si>
  <si>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</si>
  <si>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</si>
  <si>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</si>
  <si>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</si>
  <si>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</si>
  <si>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</si>
  <si>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</si>
  <si>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</si>
  <si>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</si>
  <si>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</si>
  <si>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</si>
  <si>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</si>
  <si>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</si>
  <si>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</si>
  <si>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</si>
  <si>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</si>
  <si>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</si>
  <si>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</si>
  <si>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</si>
  <si>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</si>
  <si>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</si>
  <si>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</si>
  <si>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</si>
  <si>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</si>
  <si>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</si>
  <si>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</si>
  <si>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</si>
  <si>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</si>
  <si>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</si>
  <si>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</si>
  <si>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</si>
  <si>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</si>
  <si>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</si>
  <si>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</si>
  <si>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</si>
  <si>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</si>
  <si>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</si>
  <si>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</si>
  <si>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</si>
  <si>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</si>
  <si>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</si>
  <si>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</si>
  <si>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</si>
  <si>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</si>
  <si>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</si>
  <si>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</si>
  <si>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</si>
  <si>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</si>
  <si>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</si>
  <si>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</si>
  <si>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</si>
  <si>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</si>
  <si>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</si>
  <si>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</si>
  <si>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</si>
  <si>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</si>
  <si>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</si>
  <si>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</si>
  <si>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</si>
  <si>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</si>
  <si>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</si>
  <si>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</si>
  <si>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</si>
  <si>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</si>
  <si>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</si>
  <si>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</si>
  <si>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</si>
  <si>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</si>
  <si>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</si>
  <si>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</si>
  <si>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</si>
  <si>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</si>
  <si>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</si>
  <si>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</si>
  <si>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</si>
  <si>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</si>
  <si>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</si>
  <si>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</si>
  <si>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</si>
  <si>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</si>
  <si>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</si>
  <si>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</si>
  <si>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</si>
  <si>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</si>
  <si>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</si>
  <si>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</si>
  <si>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</si>
  <si>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</si>
  <si>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</si>
  <si>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</si>
  <si>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</si>
  <si>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</si>
  <si>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</si>
  <si>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</si>
  <si>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</si>
  <si>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</si>
  <si>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</si>
  <si>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</si>
  <si>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</si>
  <si>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</si>
  <si>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</si>
  <si>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</si>
  <si>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</si>
  <si>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</si>
  <si>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</si>
  <si>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</si>
  <si>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</si>
  <si>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</si>
  <si>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</si>
  <si>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</si>
  <si>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</si>
  <si>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</si>
  <si>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</si>
  <si>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</si>
  <si>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</si>
  <si>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</si>
  <si>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</si>
  <si>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</si>
  <si>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</si>
  <si>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</si>
  <si>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</si>
  <si>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</si>
  <si>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</si>
  <si>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</si>
  <si>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</si>
  <si>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</si>
  <si>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</si>
  <si>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</si>
  <si>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</si>
  <si>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</si>
  <si>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</si>
  <si>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</si>
  <si>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</si>
  <si>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</si>
  <si>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</si>
  <si>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</si>
  <si>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</si>
  <si>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</si>
  <si>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</si>
  <si>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</si>
  <si>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</si>
  <si>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</si>
  <si>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</si>
  <si>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</si>
  <si>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</si>
  <si>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</si>
  <si>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</si>
  <si>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</si>
  <si>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</si>
  <si>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</si>
  <si>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</si>
  <si>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</si>
  <si>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</si>
  <si>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</si>
  <si>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</si>
  <si>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</si>
  <si>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</si>
  <si>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</si>
  <si>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</si>
  <si>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</si>
  <si>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</si>
  <si>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</si>
  <si>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</si>
  <si>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</si>
  <si>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</si>
  <si>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</si>
  <si>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</si>
  <si>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</si>
  <si>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</si>
  <si>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</si>
  <si>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</si>
  <si>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</si>
  <si>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</si>
  <si>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</si>
  <si>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</si>
  <si>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</si>
  <si>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</si>
  <si>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</si>
  <si>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</si>
  <si>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</si>
  <si>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</si>
  <si>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</si>
  <si>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</si>
  <si>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</si>
  <si>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</si>
  <si>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</si>
  <si>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</si>
  <si>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</si>
  <si>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</si>
  <si>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</si>
  <si>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</si>
  <si>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</si>
  <si>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</si>
  <si>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</si>
  <si>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</si>
  <si>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</si>
  <si>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</si>
  <si>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</si>
  <si>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</si>
  <si>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</si>
  <si>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</si>
  <si>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</si>
  <si>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</si>
  <si>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</si>
  <si>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</si>
  <si>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</si>
  <si>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</si>
  <si>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</si>
  <si>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</si>
  <si>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</si>
  <si>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</si>
  <si>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</si>
  <si>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</si>
  <si>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</si>
  <si>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</si>
  <si>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</si>
  <si>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</si>
  <si>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</si>
  <si>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</si>
  <si>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</si>
  <si>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</si>
  <si>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</si>
  <si>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</si>
  <si>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</si>
  <si>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</si>
  <si>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</si>
  <si>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</si>
  <si>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</si>
  <si>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</si>
  <si>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</si>
  <si>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</si>
  <si>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</si>
  <si>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</si>
  <si>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</si>
  <si>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</si>
  <si>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</si>
  <si>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</si>
  <si>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</si>
  <si>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</si>
  <si>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</si>
  <si>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</si>
  <si>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</si>
  <si>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</si>
  <si>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</si>
  <si>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</si>
  <si>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</si>
  <si>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</si>
  <si>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</si>
  <si>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</si>
  <si>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</si>
  <si>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</si>
  <si>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</si>
  <si>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</si>
  <si>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</si>
  <si>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</si>
  <si>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</si>
  <si>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</si>
  <si>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</si>
  <si>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</si>
  <si>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</si>
  <si>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</si>
  <si>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</si>
  <si>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</si>
  <si>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</si>
  <si>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</si>
  <si>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</si>
  <si>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</si>
  <si>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</si>
  <si>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</si>
  <si>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</si>
  <si>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</si>
  <si>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</si>
  <si>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</si>
  <si>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</si>
  <si>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</si>
  <si>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</si>
  <si>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</si>
  <si>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</si>
  <si>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</si>
  <si>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</si>
  <si>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</si>
  <si>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</si>
  <si>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</si>
  <si>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</si>
  <si>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</si>
  <si>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</si>
  <si>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</si>
  <si>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</si>
  <si>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</si>
  <si>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</si>
  <si>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</si>
  <si>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</si>
  <si>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</si>
  <si>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</si>
  <si>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</si>
  <si>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</si>
  <si>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</si>
  <si>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</si>
  <si>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</si>
  <si>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</si>
  <si>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</si>
  <si>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</si>
  <si>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</si>
  <si>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</si>
  <si>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</si>
  <si>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</si>
  <si>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</si>
  <si>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</si>
  <si>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</si>
  <si>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</si>
  <si>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</si>
  <si>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</si>
  <si>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</si>
  <si>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</si>
  <si>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</si>
  <si>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</si>
  <si>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</si>
  <si>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</si>
  <si>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</si>
  <si>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</si>
  <si>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</si>
  <si>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</si>
  <si>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</si>
  <si>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</si>
  <si>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</si>
  <si>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</si>
  <si>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</si>
  <si>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</si>
  <si>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</si>
  <si>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</si>
  <si>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</si>
  <si>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</si>
  <si>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</si>
  <si>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</si>
  <si>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</si>
  <si>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</si>
  <si>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</si>
  <si>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</si>
  <si>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</si>
  <si>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</si>
  <si>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</si>
  <si>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</si>
  <si>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</si>
  <si>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</si>
  <si>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</si>
  <si>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</si>
  <si>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</si>
  <si>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</si>
  <si>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</si>
  <si>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</si>
  <si>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</si>
  <si>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</si>
  <si>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</si>
  <si>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</si>
  <si>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</si>
  <si>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</si>
  <si>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</si>
  <si>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</si>
  <si>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</si>
  <si>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</si>
  <si>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</si>
  <si>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</si>
  <si>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</si>
  <si>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</si>
  <si>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</si>
  <si>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</si>
  <si>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</si>
  <si>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</si>
  <si>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</si>
  <si>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</si>
  <si>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</si>
  <si>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</si>
  <si>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</si>
  <si>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</si>
  <si>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</si>
  <si>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</si>
  <si>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</si>
  <si>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</si>
  <si>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</si>
  <si>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</si>
  <si>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</si>
  <si>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</si>
  <si>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</si>
  <si>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</si>
  <si>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</si>
  <si>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</si>
  <si>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</si>
  <si>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</si>
  <si>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</si>
  <si>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</si>
  <si>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</si>
  <si>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</si>
  <si>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</si>
  <si>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</si>
  <si>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</si>
  <si>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</si>
  <si>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</si>
  <si>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</si>
  <si>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</si>
  <si>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</si>
  <si>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</si>
  <si>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</si>
  <si>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</si>
  <si>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</si>
  <si>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</si>
  <si>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</si>
  <si>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</si>
  <si>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</si>
  <si>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</si>
  <si>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</si>
  <si>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</si>
  <si>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</si>
  <si>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</si>
  <si>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</si>
  <si>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</si>
  <si>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</si>
  <si>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</si>
  <si>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</si>
  <si>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</si>
  <si>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</si>
  <si>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</si>
  <si>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</si>
  <si>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</si>
  <si>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</si>
  <si>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</si>
  <si>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</si>
  <si>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</si>
  <si>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</si>
  <si>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</si>
  <si>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</si>
  <si>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</si>
  <si>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</si>
  <si>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</si>
  <si>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</si>
  <si>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</si>
  <si>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</si>
  <si>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</si>
  <si>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</si>
  <si>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</si>
  <si>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</si>
  <si>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</si>
  <si>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</si>
  <si>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</si>
  <si>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</si>
  <si>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</si>
  <si>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</si>
  <si>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</si>
  <si>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</si>
  <si>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</si>
  <si>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</si>
  <si>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</si>
  <si>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</si>
  <si>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</si>
  <si>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</si>
  <si>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</si>
  <si>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</si>
  <si>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</si>
  <si>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</si>
  <si>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</si>
  <si>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SECC. DE REVISIÓN TÉCNICA Y ADMINISTRATIVA</t>
  </si>
  <si>
    <t xml:space="preserve">MILCHA YESENIA MADERA MORA </t>
  </si>
  <si>
    <t>SERGIO GONZÁLEZ GARCÍA</t>
  </si>
  <si>
    <t>CARLOS WILQUIN DÍAZ VALDEZ</t>
  </si>
  <si>
    <t>NÓMINA PERSONAL FIJO CORRESPONDIENTE AL MES DE ABRIL  2026</t>
  </si>
  <si>
    <t>ROSA PAOLA VICTORINO SORIANO</t>
  </si>
  <si>
    <t xml:space="preserve">CONSERGE </t>
  </si>
  <si>
    <t>NÓMINA PERSONAL FIJO 2 CORRESPONDIENTE AL MES DE ABRIL  2026</t>
  </si>
  <si>
    <t>REBECCA CORTINA TACTUK</t>
  </si>
  <si>
    <t>JUAN LUIS ZAYAS RODRÍGUEZ</t>
  </si>
  <si>
    <t>NÓMINA PERSONAL TEMPORALES CORRESPONDIENTE AL MES DE ABRIL  2026</t>
  </si>
  <si>
    <t>NÓMINA PERSONAL PERIODO PROBATORIO CORRESPONDIENTE AL MES DE ABRIL  2026</t>
  </si>
  <si>
    <t>NÓMINA PERSONAL TRAMITE EN PENSIÓN CORRESPONDIENTE AL MES DE ABRIL  2026</t>
  </si>
  <si>
    <t>NÓMINA PERSONAL DE VIGILANCIA CORRESPONDIENTE AL MES DE ABRIL  2026</t>
  </si>
  <si>
    <t>NÓMINA PERSONAL DE INTERINATO  CORRESPONDIENTE AL MES DE ABRIL 2026</t>
  </si>
  <si>
    <t>NÓMINA PERSONAL DE INTERINATO FONDO 9998  CORRESPONDIENTE AL MES DE ABRIL 2026</t>
  </si>
  <si>
    <t>NÓMINA PERSONAL DE SUPLENCIA  CORRESPONDIENTE AL MES DE ABRIL 2026</t>
  </si>
  <si>
    <t xml:space="preserve">RECEPCIONISTA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</si>
</sst>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0" fontId="27" fillId="0" borderId="11" xfId="0" applyFont="1" applyBorder="1"/>
    <xf numFmtId="17" fontId="27" fillId="0" borderId="11" xfId="0" applyNumberFormat="1" applyFont="1" applyBorder="1" applyAlignment="1">
      <alignment horizontal="center"/>
    </xf>
    <xf numFmtId="17" fontId="27" fillId="0" borderId="0" xfId="0" applyNumberFormat="1" applyFont="1" applyAlignment="1">
      <alignment horizontal="center"/>
    </xf>
    <xf numFmtId="0" fontId="27" fillId="33" borderId="10" xfId="0" applyFont="1" applyFill="1" applyBorder="1"/>
    <xf numFmtId="17" fontId="27" fillId="0" borderId="10" xfId="0" applyNumberFormat="1" applyFont="1" applyBorder="1"/>
    <xf numFmtId="4" fontId="27" fillId="0" borderId="10" xfId="0" applyNumberFormat="1" applyFont="1" applyBorder="1"/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39"/>
  <sheetViews>
    <sheetView topLeftCell="A222" zoomScale="75" zoomScaleNormal="75" zoomScalePageLayoutView="60" workbookViewId="0">
      <selection sqref="A1:T253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69.2851562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550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313</v>
      </c>
      <c r="C11" s="218" t="s">
        <v>2</v>
      </c>
      <c r="D11" s="218" t="s">
        <v>3</v>
      </c>
      <c r="E11" s="218" t="s">
        <v>475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34.5" customHeight="1" x14ac:dyDescent="0.5">
      <c r="A12" s="190" t="s">
        <v>14</v>
      </c>
      <c r="B12" s="191" t="s">
        <v>15</v>
      </c>
      <c r="C12" s="192" t="s">
        <v>16</v>
      </c>
      <c r="D12" s="192" t="s">
        <v>387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45" customHeight="1" x14ac:dyDescent="0.5">
      <c r="A13" s="190" t="s">
        <v>18</v>
      </c>
      <c r="B13" s="191" t="s">
        <v>15</v>
      </c>
      <c r="C13" s="192" t="s">
        <v>376</v>
      </c>
      <c r="D13" s="190" t="s">
        <v>388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10151.959999999999</v>
      </c>
      <c r="L13" s="196">
        <v>3648</v>
      </c>
      <c r="M13" s="200">
        <v>25</v>
      </c>
      <c r="N13" s="195">
        <f t="shared" ref="N13:N75" si="0">J13+K13+L13+M13</f>
        <v>17268.96</v>
      </c>
      <c r="O13" s="195">
        <f t="shared" ref="O13:O75" si="1">G13-N13</f>
        <v>102731.04000000001</v>
      </c>
      <c r="Q13" s="21"/>
    </row>
    <row r="14" spans="1:18" ht="36.75" customHeight="1" x14ac:dyDescent="0.5">
      <c r="A14" s="190" t="s">
        <v>19</v>
      </c>
      <c r="B14" s="191" t="s">
        <v>15</v>
      </c>
      <c r="C14" s="192" t="s">
        <v>376</v>
      </c>
      <c r="D14" s="190" t="s">
        <v>388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34.5" customHeight="1" x14ac:dyDescent="0.5">
      <c r="A15" s="190" t="s">
        <v>20</v>
      </c>
      <c r="B15" s="191" t="s">
        <v>15</v>
      </c>
      <c r="C15" s="192" t="s">
        <v>377</v>
      </c>
      <c r="D15" s="190" t="s">
        <v>387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42.75" customHeight="1" x14ac:dyDescent="0.5">
      <c r="A16" s="190" t="s">
        <v>22</v>
      </c>
      <c r="B16" s="191" t="s">
        <v>23</v>
      </c>
      <c r="C16" s="192" t="s">
        <v>377</v>
      </c>
      <c r="D16" s="190" t="s">
        <v>387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3.75" customHeight="1" x14ac:dyDescent="0.5">
      <c r="A17" s="190" t="s">
        <v>26</v>
      </c>
      <c r="B17" s="191" t="s">
        <v>15</v>
      </c>
      <c r="C17" s="192" t="s">
        <v>24</v>
      </c>
      <c r="D17" s="190" t="s">
        <v>388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388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51.75" customHeight="1" x14ac:dyDescent="0.5">
      <c r="A19" s="190" t="s">
        <v>336</v>
      </c>
      <c r="B19" s="191" t="s">
        <v>15</v>
      </c>
      <c r="C19" s="192" t="s">
        <v>24</v>
      </c>
      <c r="D19" s="190" t="s">
        <v>388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42" customHeight="1" x14ac:dyDescent="0.5">
      <c r="A20" s="190" t="s">
        <v>29</v>
      </c>
      <c r="B20" s="191" t="s">
        <v>15</v>
      </c>
      <c r="C20" s="192" t="s">
        <v>378</v>
      </c>
      <c r="D20" s="190" t="s">
        <v>389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42.75" customHeight="1" x14ac:dyDescent="0.5">
      <c r="A21" s="190" t="s">
        <v>30</v>
      </c>
      <c r="B21" s="191" t="s">
        <v>15</v>
      </c>
      <c r="C21" s="192" t="s">
        <v>24</v>
      </c>
      <c r="D21" s="190" t="s">
        <v>389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40.5" customHeight="1" x14ac:dyDescent="0.5">
      <c r="A22" s="190" t="s">
        <v>31</v>
      </c>
      <c r="B22" s="191" t="s">
        <v>23</v>
      </c>
      <c r="C22" s="192" t="s">
        <v>24</v>
      </c>
      <c r="D22" s="190" t="s">
        <v>389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44.25" customHeight="1" x14ac:dyDescent="0.5">
      <c r="A23" s="190" t="s">
        <v>362</v>
      </c>
      <c r="B23" s="201" t="s">
        <v>23</v>
      </c>
      <c r="C23" s="202" t="s">
        <v>28</v>
      </c>
      <c r="D23" s="203" t="s">
        <v>374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44.25" customHeight="1" x14ac:dyDescent="0.5">
      <c r="A24" s="190" t="s">
        <v>363</v>
      </c>
      <c r="B24" s="204" t="s">
        <v>15</v>
      </c>
      <c r="C24" s="205" t="s">
        <v>324</v>
      </c>
      <c r="D24" s="203" t="s">
        <v>374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44.25" customHeight="1" x14ac:dyDescent="0.5">
      <c r="A25" s="190" t="s">
        <v>539</v>
      </c>
      <c r="B25" s="204" t="s">
        <v>15</v>
      </c>
      <c r="C25" s="205" t="s">
        <v>540</v>
      </c>
      <c r="D25" s="190" t="s">
        <v>390</v>
      </c>
      <c r="E25" s="198" t="s">
        <v>25</v>
      </c>
      <c r="F25" s="206" t="s">
        <v>541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329</v>
      </c>
      <c r="D26" s="190" t="s">
        <v>390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37.5" customHeight="1" x14ac:dyDescent="0.5">
      <c r="A27" s="190" t="s">
        <v>531</v>
      </c>
      <c r="B27" s="191" t="s">
        <v>15</v>
      </c>
      <c r="C27" s="192" t="s">
        <v>346</v>
      </c>
      <c r="D27" s="190" t="s">
        <v>390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47.25" customHeight="1" x14ac:dyDescent="0.5">
      <c r="A28" s="190" t="s">
        <v>35</v>
      </c>
      <c r="B28" s="191" t="s">
        <v>15</v>
      </c>
      <c r="C28" s="192" t="s">
        <v>46</v>
      </c>
      <c r="D28" s="190" t="s">
        <v>391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41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47.25" customHeight="1" x14ac:dyDescent="0.5">
      <c r="A30" s="190" t="s">
        <v>39</v>
      </c>
      <c r="B30" s="191" t="s">
        <v>23</v>
      </c>
      <c r="C30" s="192" t="s">
        <v>386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49.5" customHeight="1" x14ac:dyDescent="0.5">
      <c r="A31" s="190" t="s">
        <v>461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42.75" customHeight="1" x14ac:dyDescent="0.5">
      <c r="A32" s="190" t="s">
        <v>260</v>
      </c>
      <c r="B32" s="201" t="s">
        <v>15</v>
      </c>
      <c r="C32" s="202" t="s">
        <v>507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43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8270.16</v>
      </c>
      <c r="L33" s="196">
        <v>3344</v>
      </c>
      <c r="M33" s="200">
        <v>25</v>
      </c>
      <c r="N33" s="195">
        <f t="shared" si="0"/>
        <v>14796.16</v>
      </c>
      <c r="O33" s="195">
        <f t="shared" si="1"/>
        <v>95203.839999999997</v>
      </c>
      <c r="Q33" s="21"/>
    </row>
    <row r="34" spans="1:17" ht="44.25" customHeight="1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41.2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63" customHeight="1" x14ac:dyDescent="0.5">
      <c r="A36" s="190" t="s">
        <v>525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31.5" customHeight="1" x14ac:dyDescent="0.5">
      <c r="A37" s="190" t="s">
        <v>347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63" x14ac:dyDescent="0.5">
      <c r="A38" s="190" t="s">
        <v>45</v>
      </c>
      <c r="B38" s="191" t="s">
        <v>23</v>
      </c>
      <c r="C38" s="192" t="s">
        <v>380</v>
      </c>
      <c r="D38" s="190" t="s">
        <v>392</v>
      </c>
      <c r="E38" s="198" t="s">
        <v>34</v>
      </c>
      <c r="F38" s="199">
        <v>44713</v>
      </c>
      <c r="G38" s="196">
        <v>44000</v>
      </c>
      <c r="H38" s="196">
        <v>0</v>
      </c>
      <c r="I38" s="196">
        <v>44000</v>
      </c>
      <c r="J38" s="196">
        <v>1262.8</v>
      </c>
      <c r="K38" s="196">
        <v>1007.19</v>
      </c>
      <c r="L38" s="196">
        <v>1337.6</v>
      </c>
      <c r="M38" s="196">
        <v>25</v>
      </c>
      <c r="N38" s="195">
        <f t="shared" si="0"/>
        <v>3632.5899999999997</v>
      </c>
      <c r="O38" s="195">
        <f t="shared" si="1"/>
        <v>40367.410000000003</v>
      </c>
      <c r="Q38" s="21"/>
    </row>
    <row r="39" spans="1:17" ht="63" x14ac:dyDescent="0.5">
      <c r="A39" s="190" t="s">
        <v>47</v>
      </c>
      <c r="B39" s="191" t="s">
        <v>23</v>
      </c>
      <c r="C39" s="192" t="s">
        <v>28</v>
      </c>
      <c r="D39" s="190" t="s">
        <v>392</v>
      </c>
      <c r="E39" s="190" t="s">
        <v>34</v>
      </c>
      <c r="F39" s="199">
        <v>39448</v>
      </c>
      <c r="G39" s="196">
        <v>30000</v>
      </c>
      <c r="H39" s="196">
        <v>0</v>
      </c>
      <c r="I39" s="196">
        <v>30000</v>
      </c>
      <c r="J39" s="196">
        <v>861</v>
      </c>
      <c r="K39" s="196">
        <v>0</v>
      </c>
      <c r="L39" s="196">
        <v>912</v>
      </c>
      <c r="M39" s="207">
        <v>2044.78</v>
      </c>
      <c r="N39" s="195">
        <f t="shared" si="0"/>
        <v>3817.7799999999997</v>
      </c>
      <c r="O39" s="195">
        <f t="shared" si="1"/>
        <v>26182.22</v>
      </c>
      <c r="Q39" s="21"/>
    </row>
    <row r="40" spans="1:17" ht="31.5" x14ac:dyDescent="0.5">
      <c r="A40" s="190" t="s">
        <v>48</v>
      </c>
      <c r="B40" s="191" t="s">
        <v>15</v>
      </c>
      <c r="C40" s="192" t="s">
        <v>380</v>
      </c>
      <c r="D40" s="190" t="s">
        <v>392</v>
      </c>
      <c r="E40" s="198" t="s">
        <v>25</v>
      </c>
      <c r="F40" s="199">
        <v>40269</v>
      </c>
      <c r="G40" s="196">
        <v>44000</v>
      </c>
      <c r="H40" s="196">
        <v>0</v>
      </c>
      <c r="I40" s="196">
        <v>44000</v>
      </c>
      <c r="J40" s="196">
        <v>1262.8</v>
      </c>
      <c r="K40" s="196">
        <v>1007.19</v>
      </c>
      <c r="L40" s="196">
        <v>1337.6</v>
      </c>
      <c r="M40" s="196">
        <v>2730.29</v>
      </c>
      <c r="N40" s="195">
        <f t="shared" si="0"/>
        <v>6337.8799999999992</v>
      </c>
      <c r="O40" s="195">
        <f t="shared" si="1"/>
        <v>37662.120000000003</v>
      </c>
      <c r="Q40" s="21"/>
    </row>
    <row r="41" spans="1:17" ht="63" x14ac:dyDescent="0.5">
      <c r="A41" s="190" t="s">
        <v>522</v>
      </c>
      <c r="B41" s="191" t="s">
        <v>15</v>
      </c>
      <c r="C41" s="192" t="s">
        <v>380</v>
      </c>
      <c r="D41" s="190" t="s">
        <v>392</v>
      </c>
      <c r="E41" s="198" t="s">
        <v>34</v>
      </c>
      <c r="F41" s="199">
        <v>39448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465</v>
      </c>
      <c r="N41" s="195">
        <f t="shared" si="0"/>
        <v>4072.5899999999997</v>
      </c>
      <c r="O41" s="195">
        <f t="shared" si="1"/>
        <v>39927.410000000003</v>
      </c>
      <c r="Q41" s="21"/>
    </row>
    <row r="42" spans="1:17" s="132" customFormat="1" ht="63" x14ac:dyDescent="0.5">
      <c r="A42" s="190" t="s">
        <v>50</v>
      </c>
      <c r="B42" s="208" t="s">
        <v>23</v>
      </c>
      <c r="C42" s="190" t="s">
        <v>28</v>
      </c>
      <c r="D42" s="190" t="s">
        <v>49</v>
      </c>
      <c r="E42" s="198" t="s">
        <v>34</v>
      </c>
      <c r="F42" s="199">
        <v>39448</v>
      </c>
      <c r="G42" s="196">
        <v>30000</v>
      </c>
      <c r="H42" s="196">
        <v>0</v>
      </c>
      <c r="I42" s="196">
        <v>30000</v>
      </c>
      <c r="J42" s="196">
        <v>861</v>
      </c>
      <c r="K42" s="196">
        <v>0</v>
      </c>
      <c r="L42" s="196">
        <v>912</v>
      </c>
      <c r="M42" s="207">
        <v>2184.7800000000002</v>
      </c>
      <c r="N42" s="195">
        <f t="shared" si="0"/>
        <v>3957.78</v>
      </c>
      <c r="O42" s="195">
        <f t="shared" si="1"/>
        <v>26042.22</v>
      </c>
      <c r="Q42" s="133"/>
    </row>
    <row r="43" spans="1:17" ht="63" x14ac:dyDescent="0.5">
      <c r="A43" s="190" t="s">
        <v>51</v>
      </c>
      <c r="B43" s="191" t="s">
        <v>23</v>
      </c>
      <c r="C43" s="192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2044.78</v>
      </c>
      <c r="N43" s="195">
        <f t="shared" si="0"/>
        <v>3817.7799999999997</v>
      </c>
      <c r="O43" s="195">
        <f t="shared" si="1"/>
        <v>26182.22</v>
      </c>
      <c r="Q43" s="21"/>
    </row>
    <row r="44" spans="1:17" s="132" customFormat="1" ht="63" x14ac:dyDescent="0.5">
      <c r="A44" s="190" t="s">
        <v>52</v>
      </c>
      <c r="B44" s="208" t="s">
        <v>23</v>
      </c>
      <c r="C44" s="190" t="s">
        <v>380</v>
      </c>
      <c r="D44" s="190" t="s">
        <v>49</v>
      </c>
      <c r="E44" s="198" t="s">
        <v>34</v>
      </c>
      <c r="F44" s="199">
        <v>39448</v>
      </c>
      <c r="G44" s="196">
        <v>40000</v>
      </c>
      <c r="H44" s="196">
        <v>0</v>
      </c>
      <c r="I44" s="196">
        <v>40000</v>
      </c>
      <c r="J44" s="196">
        <v>1148</v>
      </c>
      <c r="K44" s="196">
        <v>0</v>
      </c>
      <c r="L44" s="196">
        <v>1216</v>
      </c>
      <c r="M44" s="207">
        <v>5334.56</v>
      </c>
      <c r="N44" s="195">
        <f t="shared" si="0"/>
        <v>7698.56</v>
      </c>
      <c r="O44" s="195">
        <f t="shared" si="1"/>
        <v>32301.439999999999</v>
      </c>
      <c r="Q44" s="133"/>
    </row>
    <row r="45" spans="1:17" ht="31.5" x14ac:dyDescent="0.5">
      <c r="A45" s="190" t="s">
        <v>455</v>
      </c>
      <c r="B45" s="201" t="s">
        <v>23</v>
      </c>
      <c r="C45" s="202" t="s">
        <v>456</v>
      </c>
      <c r="D45" s="190" t="s">
        <v>457</v>
      </c>
      <c r="E45" s="198" t="s">
        <v>25</v>
      </c>
      <c r="F45" s="199">
        <v>45597</v>
      </c>
      <c r="G45" s="196">
        <v>25000</v>
      </c>
      <c r="H45" s="196">
        <v>0</v>
      </c>
      <c r="I45" s="196">
        <v>25000</v>
      </c>
      <c r="J45" s="196">
        <v>717.5</v>
      </c>
      <c r="K45" s="196">
        <v>0</v>
      </c>
      <c r="L45" s="196">
        <v>760</v>
      </c>
      <c r="M45" s="200">
        <v>25</v>
      </c>
      <c r="N45" s="195">
        <f t="shared" si="0"/>
        <v>1502.5</v>
      </c>
      <c r="O45" s="195">
        <f t="shared" si="1"/>
        <v>23497.5</v>
      </c>
    </row>
    <row r="46" spans="1:17" s="132" customFormat="1" ht="68.25" customHeight="1" x14ac:dyDescent="0.5">
      <c r="A46" s="190" t="s">
        <v>53</v>
      </c>
      <c r="B46" s="208" t="s">
        <v>15</v>
      </c>
      <c r="C46" s="190" t="s">
        <v>380</v>
      </c>
      <c r="D46" s="190" t="s">
        <v>54</v>
      </c>
      <c r="E46" s="198" t="s">
        <v>34</v>
      </c>
      <c r="F46" s="199">
        <v>39479</v>
      </c>
      <c r="G46" s="207">
        <v>44000</v>
      </c>
      <c r="H46" s="209">
        <v>0</v>
      </c>
      <c r="I46" s="207">
        <v>44000</v>
      </c>
      <c r="J46" s="207">
        <v>1262.8</v>
      </c>
      <c r="K46" s="209">
        <v>143.29</v>
      </c>
      <c r="L46" s="207">
        <v>1337.6</v>
      </c>
      <c r="M46" s="207">
        <v>6424.34</v>
      </c>
      <c r="N46" s="195">
        <f t="shared" si="0"/>
        <v>9168.0299999999988</v>
      </c>
      <c r="O46" s="195">
        <f t="shared" si="1"/>
        <v>34831.97</v>
      </c>
      <c r="Q46" s="133"/>
    </row>
    <row r="47" spans="1:17" ht="63" x14ac:dyDescent="0.5">
      <c r="A47" s="190" t="s">
        <v>470</v>
      </c>
      <c r="B47" s="191" t="s">
        <v>15</v>
      </c>
      <c r="C47" s="192" t="s">
        <v>380</v>
      </c>
      <c r="D47" s="190" t="s">
        <v>54</v>
      </c>
      <c r="E47" s="198" t="s">
        <v>34</v>
      </c>
      <c r="F47" s="199">
        <v>39479</v>
      </c>
      <c r="G47" s="196">
        <v>44000</v>
      </c>
      <c r="H47" s="196">
        <v>0</v>
      </c>
      <c r="I47" s="196">
        <v>44000</v>
      </c>
      <c r="J47" s="196">
        <v>1262.8</v>
      </c>
      <c r="K47" s="196">
        <v>1007.19</v>
      </c>
      <c r="L47" s="196">
        <v>1337.6</v>
      </c>
      <c r="M47" s="200">
        <v>665</v>
      </c>
      <c r="N47" s="195">
        <f t="shared" si="0"/>
        <v>4272.59</v>
      </c>
      <c r="O47" s="195">
        <f t="shared" si="1"/>
        <v>39727.410000000003</v>
      </c>
      <c r="Q47" s="21"/>
    </row>
    <row r="48" spans="1:17" ht="63" x14ac:dyDescent="0.5">
      <c r="A48" s="190" t="s">
        <v>55</v>
      </c>
      <c r="B48" s="191" t="s">
        <v>15</v>
      </c>
      <c r="C48" s="192" t="s">
        <v>380</v>
      </c>
      <c r="D48" s="190" t="s">
        <v>54</v>
      </c>
      <c r="E48" s="198" t="s">
        <v>34</v>
      </c>
      <c r="F48" s="199">
        <v>39448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34.5" customHeight="1" x14ac:dyDescent="0.5">
      <c r="A49" s="190" t="s">
        <v>56</v>
      </c>
      <c r="B49" s="191" t="s">
        <v>23</v>
      </c>
      <c r="C49" s="192" t="s">
        <v>422</v>
      </c>
      <c r="D49" s="190" t="s">
        <v>54</v>
      </c>
      <c r="E49" s="198" t="s">
        <v>25</v>
      </c>
      <c r="F49" s="199">
        <v>41640</v>
      </c>
      <c r="G49" s="196">
        <v>25000</v>
      </c>
      <c r="H49" s="196">
        <v>0</v>
      </c>
      <c r="I49" s="196">
        <v>25000</v>
      </c>
      <c r="J49" s="196">
        <v>717.5</v>
      </c>
      <c r="K49" s="196">
        <v>0</v>
      </c>
      <c r="L49" s="196">
        <v>760</v>
      </c>
      <c r="M49" s="200">
        <v>25</v>
      </c>
      <c r="N49" s="195">
        <f t="shared" si="0"/>
        <v>1502.5</v>
      </c>
      <c r="O49" s="195">
        <f t="shared" si="1"/>
        <v>23497.5</v>
      </c>
      <c r="Q49" s="21"/>
    </row>
    <row r="50" spans="1:17" s="132" customFormat="1" ht="72" customHeight="1" x14ac:dyDescent="0.5">
      <c r="A50" s="190" t="s">
        <v>57</v>
      </c>
      <c r="B50" s="208" t="s">
        <v>23</v>
      </c>
      <c r="C50" s="190" t="s">
        <v>381</v>
      </c>
      <c r="D50" s="190" t="s">
        <v>393</v>
      </c>
      <c r="E50" s="190" t="s">
        <v>34</v>
      </c>
      <c r="F50" s="210">
        <v>39479</v>
      </c>
      <c r="G50" s="211">
        <v>35000</v>
      </c>
      <c r="H50" s="211">
        <v>0</v>
      </c>
      <c r="I50" s="211">
        <v>35000</v>
      </c>
      <c r="J50" s="211">
        <v>1004.5</v>
      </c>
      <c r="K50" s="211">
        <v>0</v>
      </c>
      <c r="L50" s="211">
        <v>1064</v>
      </c>
      <c r="M50" s="207">
        <v>2144.7800000000002</v>
      </c>
      <c r="N50" s="195">
        <f t="shared" si="0"/>
        <v>4213.2800000000007</v>
      </c>
      <c r="O50" s="195">
        <f t="shared" si="1"/>
        <v>30786.720000000001</v>
      </c>
      <c r="Q50" s="133"/>
    </row>
    <row r="51" spans="1:17" s="132" customFormat="1" ht="63" x14ac:dyDescent="0.5">
      <c r="A51" s="190" t="s">
        <v>58</v>
      </c>
      <c r="B51" s="208" t="s">
        <v>23</v>
      </c>
      <c r="C51" s="190" t="s">
        <v>59</v>
      </c>
      <c r="D51" s="190" t="s">
        <v>393</v>
      </c>
      <c r="E51" s="198" t="s">
        <v>25</v>
      </c>
      <c r="F51" s="199">
        <v>39448</v>
      </c>
      <c r="G51" s="207">
        <v>44000</v>
      </c>
      <c r="H51" s="196">
        <v>0</v>
      </c>
      <c r="I51" s="207">
        <v>44000</v>
      </c>
      <c r="J51" s="196">
        <v>1262.8</v>
      </c>
      <c r="K51" s="196">
        <v>719.22</v>
      </c>
      <c r="L51" s="196">
        <v>1337.6</v>
      </c>
      <c r="M51" s="207">
        <v>1944.78</v>
      </c>
      <c r="N51" s="195">
        <f t="shared" si="0"/>
        <v>5264.4</v>
      </c>
      <c r="O51" s="195">
        <f t="shared" si="1"/>
        <v>38735.599999999999</v>
      </c>
      <c r="Q51" s="133"/>
    </row>
    <row r="52" spans="1:17" ht="63" x14ac:dyDescent="0.5">
      <c r="A52" s="190" t="s">
        <v>60</v>
      </c>
      <c r="B52" s="191" t="s">
        <v>15</v>
      </c>
      <c r="C52" s="192" t="s">
        <v>46</v>
      </c>
      <c r="D52" s="190" t="s">
        <v>393</v>
      </c>
      <c r="E52" s="198" t="s">
        <v>34</v>
      </c>
      <c r="F52" s="199">
        <v>39448</v>
      </c>
      <c r="G52" s="196">
        <v>110000</v>
      </c>
      <c r="H52" s="196">
        <v>0</v>
      </c>
      <c r="I52" s="196">
        <v>110000</v>
      </c>
      <c r="J52" s="196">
        <v>3157</v>
      </c>
      <c r="K52" s="196">
        <v>14457.62</v>
      </c>
      <c r="L52" s="196">
        <v>3344</v>
      </c>
      <c r="M52" s="200">
        <v>1125</v>
      </c>
      <c r="N52" s="195">
        <f t="shared" si="0"/>
        <v>22083.620000000003</v>
      </c>
      <c r="O52" s="195">
        <f t="shared" si="1"/>
        <v>87916.38</v>
      </c>
      <c r="Q52" s="21"/>
    </row>
    <row r="53" spans="1:17" ht="27.75" customHeight="1" x14ac:dyDescent="0.5">
      <c r="A53" s="190" t="s">
        <v>61</v>
      </c>
      <c r="B53" s="191" t="s">
        <v>15</v>
      </c>
      <c r="C53" s="192" t="s">
        <v>380</v>
      </c>
      <c r="D53" s="190" t="s">
        <v>393</v>
      </c>
      <c r="E53" s="198" t="s">
        <v>34</v>
      </c>
      <c r="F53" s="199">
        <v>39448</v>
      </c>
      <c r="G53" s="196">
        <v>40000</v>
      </c>
      <c r="H53" s="196">
        <v>0</v>
      </c>
      <c r="I53" s="196">
        <v>40000</v>
      </c>
      <c r="J53" s="196">
        <v>1148</v>
      </c>
      <c r="K53" s="196">
        <v>442.65</v>
      </c>
      <c r="L53" s="196">
        <v>1216</v>
      </c>
      <c r="M53" s="200">
        <v>125</v>
      </c>
      <c r="N53" s="195">
        <f t="shared" si="0"/>
        <v>2931.65</v>
      </c>
      <c r="O53" s="195">
        <f t="shared" si="1"/>
        <v>37068.35</v>
      </c>
      <c r="Q53" s="21"/>
    </row>
    <row r="54" spans="1:17" ht="31.5" x14ac:dyDescent="0.5">
      <c r="A54" s="190" t="s">
        <v>63</v>
      </c>
      <c r="B54" s="191" t="s">
        <v>15</v>
      </c>
      <c r="C54" s="192" t="s">
        <v>46</v>
      </c>
      <c r="D54" s="190" t="s">
        <v>394</v>
      </c>
      <c r="E54" s="198" t="s">
        <v>25</v>
      </c>
      <c r="F54" s="199">
        <v>44044</v>
      </c>
      <c r="G54" s="196">
        <v>70000</v>
      </c>
      <c r="H54" s="196">
        <v>0</v>
      </c>
      <c r="I54" s="196">
        <v>70000</v>
      </c>
      <c r="J54" s="196">
        <v>2009</v>
      </c>
      <c r="K54" s="196">
        <v>4984.5200000000004</v>
      </c>
      <c r="L54" s="196">
        <v>2128</v>
      </c>
      <c r="M54" s="200">
        <v>1944.78</v>
      </c>
      <c r="N54" s="195">
        <f t="shared" si="0"/>
        <v>11066.300000000001</v>
      </c>
      <c r="O54" s="195">
        <f t="shared" si="1"/>
        <v>58933.7</v>
      </c>
      <c r="Q54" s="21"/>
    </row>
    <row r="55" spans="1:17" ht="36.75" customHeight="1" x14ac:dyDescent="0.5">
      <c r="A55" s="190" t="s">
        <v>323</v>
      </c>
      <c r="B55" s="191" t="s">
        <v>23</v>
      </c>
      <c r="C55" s="192" t="s">
        <v>324</v>
      </c>
      <c r="D55" s="190" t="s">
        <v>527</v>
      </c>
      <c r="E55" s="198" t="s">
        <v>25</v>
      </c>
      <c r="F55" s="199">
        <v>45139</v>
      </c>
      <c r="G55" s="196">
        <v>30000</v>
      </c>
      <c r="H55" s="196">
        <v>0</v>
      </c>
      <c r="I55" s="196">
        <v>30000</v>
      </c>
      <c r="J55" s="196">
        <v>861</v>
      </c>
      <c r="K55" s="196">
        <v>0</v>
      </c>
      <c r="L55" s="196">
        <v>912</v>
      </c>
      <c r="M55" s="200">
        <v>25</v>
      </c>
      <c r="N55" s="195">
        <f t="shared" si="0"/>
        <v>1798</v>
      </c>
      <c r="O55" s="195">
        <f t="shared" si="1"/>
        <v>28202</v>
      </c>
    </row>
    <row r="56" spans="1:17" ht="43.5" customHeight="1" x14ac:dyDescent="0.5">
      <c r="A56" s="190" t="s">
        <v>438</v>
      </c>
      <c r="B56" s="191" t="s">
        <v>23</v>
      </c>
      <c r="C56" s="192" t="s">
        <v>28</v>
      </c>
      <c r="D56" s="190" t="s">
        <v>373</v>
      </c>
      <c r="E56" s="198" t="s">
        <v>25</v>
      </c>
      <c r="F56" s="199">
        <v>45474</v>
      </c>
      <c r="G56" s="207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1944.78</v>
      </c>
      <c r="N56" s="195">
        <f t="shared" si="0"/>
        <v>3717.7799999999997</v>
      </c>
      <c r="O56" s="195">
        <f t="shared" si="1"/>
        <v>26282.22</v>
      </c>
      <c r="Q56" s="21"/>
    </row>
    <row r="57" spans="1:17" ht="29.25" customHeight="1" x14ac:dyDescent="0.5">
      <c r="A57" s="190" t="s">
        <v>64</v>
      </c>
      <c r="B57" s="191" t="s">
        <v>15</v>
      </c>
      <c r="C57" s="192" t="s">
        <v>46</v>
      </c>
      <c r="D57" s="190" t="s">
        <v>375</v>
      </c>
      <c r="E57" s="198" t="s">
        <v>25</v>
      </c>
      <c r="F57" s="199">
        <v>44075</v>
      </c>
      <c r="G57" s="196">
        <v>70000</v>
      </c>
      <c r="H57" s="196">
        <v>0</v>
      </c>
      <c r="I57" s="196">
        <v>70000</v>
      </c>
      <c r="J57" s="196">
        <v>2009</v>
      </c>
      <c r="K57" s="196">
        <v>0</v>
      </c>
      <c r="L57" s="196">
        <v>2128</v>
      </c>
      <c r="M57" s="196">
        <v>2044.78</v>
      </c>
      <c r="N57" s="195">
        <f t="shared" si="0"/>
        <v>6181.78</v>
      </c>
      <c r="O57" s="195">
        <f t="shared" si="1"/>
        <v>63818.22</v>
      </c>
      <c r="Q57" s="21"/>
    </row>
    <row r="58" spans="1:17" ht="30" customHeight="1" x14ac:dyDescent="0.5">
      <c r="A58" s="190" t="s">
        <v>65</v>
      </c>
      <c r="B58" s="191" t="s">
        <v>15</v>
      </c>
      <c r="C58" s="192" t="s">
        <v>382</v>
      </c>
      <c r="D58" s="190" t="s">
        <v>375</v>
      </c>
      <c r="E58" s="198" t="s">
        <v>25</v>
      </c>
      <c r="F58" s="199">
        <v>44501</v>
      </c>
      <c r="G58" s="196">
        <v>30000</v>
      </c>
      <c r="H58" s="196">
        <v>0</v>
      </c>
      <c r="I58" s="196">
        <v>30000</v>
      </c>
      <c r="J58" s="196">
        <v>861</v>
      </c>
      <c r="K58" s="196">
        <v>0</v>
      </c>
      <c r="L58" s="196">
        <v>912</v>
      </c>
      <c r="M58" s="200">
        <v>25</v>
      </c>
      <c r="N58" s="195">
        <f t="shared" si="0"/>
        <v>1798</v>
      </c>
      <c r="O58" s="195">
        <f t="shared" si="1"/>
        <v>28202</v>
      </c>
      <c r="Q58" s="21"/>
    </row>
    <row r="59" spans="1:17" ht="31.5" x14ac:dyDescent="0.5">
      <c r="A59" s="190" t="s">
        <v>68</v>
      </c>
      <c r="B59" s="191" t="s">
        <v>15</v>
      </c>
      <c r="C59" s="192" t="s">
        <v>69</v>
      </c>
      <c r="D59" s="190" t="s">
        <v>375</v>
      </c>
      <c r="E59" s="198" t="s">
        <v>25</v>
      </c>
      <c r="F59" s="199">
        <v>44501</v>
      </c>
      <c r="G59" s="196">
        <v>22500</v>
      </c>
      <c r="H59" s="196">
        <v>0</v>
      </c>
      <c r="I59" s="196">
        <v>22500</v>
      </c>
      <c r="J59" s="196">
        <v>645.75</v>
      </c>
      <c r="K59" s="196">
        <v>0</v>
      </c>
      <c r="L59" s="196">
        <v>684</v>
      </c>
      <c r="M59" s="196">
        <v>125</v>
      </c>
      <c r="N59" s="195">
        <f t="shared" si="0"/>
        <v>1454.75</v>
      </c>
      <c r="O59" s="195">
        <f t="shared" si="1"/>
        <v>21045.25</v>
      </c>
      <c r="Q59" s="21"/>
    </row>
    <row r="60" spans="1:17" ht="27.75" customHeight="1" x14ac:dyDescent="0.5">
      <c r="A60" s="190" t="s">
        <v>70</v>
      </c>
      <c r="B60" s="191" t="s">
        <v>15</v>
      </c>
      <c r="C60" s="192" t="s">
        <v>71</v>
      </c>
      <c r="D60" s="190" t="s">
        <v>375</v>
      </c>
      <c r="E60" s="198" t="s">
        <v>25</v>
      </c>
      <c r="F60" s="199">
        <v>44075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200">
        <v>25</v>
      </c>
      <c r="N60" s="195">
        <f t="shared" si="0"/>
        <v>1354.75</v>
      </c>
      <c r="O60" s="195">
        <f t="shared" si="1"/>
        <v>21145.25</v>
      </c>
      <c r="Q60" s="21"/>
    </row>
    <row r="61" spans="1:17" ht="26.25" customHeight="1" x14ac:dyDescent="0.5">
      <c r="A61" s="190" t="s">
        <v>72</v>
      </c>
      <c r="B61" s="191" t="s">
        <v>15</v>
      </c>
      <c r="C61" s="192" t="s">
        <v>71</v>
      </c>
      <c r="D61" s="190" t="s">
        <v>375</v>
      </c>
      <c r="E61" s="198" t="s">
        <v>25</v>
      </c>
      <c r="F61" s="199">
        <v>44501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7">
        <v>11152.19</v>
      </c>
      <c r="N61" s="195">
        <f t="shared" si="0"/>
        <v>12481.94</v>
      </c>
      <c r="O61" s="195">
        <f t="shared" si="1"/>
        <v>10018.06</v>
      </c>
      <c r="Q61" s="21"/>
    </row>
    <row r="62" spans="1:17" ht="31.5" x14ac:dyDescent="0.5">
      <c r="A62" s="190" t="s">
        <v>73</v>
      </c>
      <c r="B62" s="191" t="s">
        <v>15</v>
      </c>
      <c r="C62" s="192" t="s">
        <v>320</v>
      </c>
      <c r="D62" s="190" t="s">
        <v>375</v>
      </c>
      <c r="E62" s="198" t="s">
        <v>25</v>
      </c>
      <c r="F62" s="199">
        <v>44501</v>
      </c>
      <c r="G62" s="196">
        <v>30000</v>
      </c>
      <c r="H62" s="196">
        <v>0</v>
      </c>
      <c r="I62" s="196">
        <v>30000</v>
      </c>
      <c r="J62" s="196">
        <v>861</v>
      </c>
      <c r="K62" s="196">
        <v>0</v>
      </c>
      <c r="L62" s="196">
        <v>912</v>
      </c>
      <c r="M62" s="200">
        <v>25</v>
      </c>
      <c r="N62" s="195">
        <f t="shared" si="0"/>
        <v>1798</v>
      </c>
      <c r="O62" s="195">
        <f t="shared" si="1"/>
        <v>28202</v>
      </c>
      <c r="Q62" s="21"/>
    </row>
    <row r="63" spans="1:17" ht="22.5" customHeight="1" x14ac:dyDescent="0.5">
      <c r="A63" s="190" t="s">
        <v>74</v>
      </c>
      <c r="B63" s="191" t="s">
        <v>23</v>
      </c>
      <c r="C63" s="192" t="s">
        <v>75</v>
      </c>
      <c r="D63" s="190" t="s">
        <v>375</v>
      </c>
      <c r="E63" s="198" t="s">
        <v>25</v>
      </c>
      <c r="F63" s="199">
        <v>39965</v>
      </c>
      <c r="G63" s="196">
        <v>20000</v>
      </c>
      <c r="H63" s="196">
        <v>0</v>
      </c>
      <c r="I63" s="196">
        <v>20000</v>
      </c>
      <c r="J63" s="196">
        <v>574</v>
      </c>
      <c r="K63" s="196">
        <v>0</v>
      </c>
      <c r="L63" s="196">
        <v>608</v>
      </c>
      <c r="M63" s="200">
        <v>125</v>
      </c>
      <c r="N63" s="195">
        <f t="shared" si="0"/>
        <v>1307</v>
      </c>
      <c r="O63" s="195">
        <f t="shared" si="1"/>
        <v>18693</v>
      </c>
      <c r="Q63" s="21"/>
    </row>
    <row r="64" spans="1:17" ht="31.5" x14ac:dyDescent="0.5">
      <c r="A64" s="190" t="s">
        <v>76</v>
      </c>
      <c r="B64" s="191" t="s">
        <v>23</v>
      </c>
      <c r="C64" s="192" t="s">
        <v>75</v>
      </c>
      <c r="D64" s="190" t="s">
        <v>375</v>
      </c>
      <c r="E64" s="198" t="s">
        <v>25</v>
      </c>
      <c r="F64" s="199">
        <v>44136</v>
      </c>
      <c r="G64" s="196">
        <v>16500</v>
      </c>
      <c r="H64" s="196">
        <v>0</v>
      </c>
      <c r="I64" s="196">
        <v>16500</v>
      </c>
      <c r="J64" s="196">
        <v>473.55</v>
      </c>
      <c r="K64" s="196">
        <v>0</v>
      </c>
      <c r="L64" s="196">
        <v>501.6</v>
      </c>
      <c r="M64" s="200">
        <v>25</v>
      </c>
      <c r="N64" s="195">
        <f t="shared" si="0"/>
        <v>1000.1500000000001</v>
      </c>
      <c r="O64" s="195">
        <f t="shared" si="1"/>
        <v>15499.85</v>
      </c>
      <c r="Q64" s="21"/>
    </row>
    <row r="65" spans="1:24" ht="31.5" x14ac:dyDescent="0.5">
      <c r="A65" s="190" t="s">
        <v>77</v>
      </c>
      <c r="B65" s="191" t="s">
        <v>23</v>
      </c>
      <c r="C65" s="192" t="s">
        <v>75</v>
      </c>
      <c r="D65" s="190" t="s">
        <v>375</v>
      </c>
      <c r="E65" s="198" t="s">
        <v>25</v>
      </c>
      <c r="F65" s="199">
        <v>43525</v>
      </c>
      <c r="G65" s="196">
        <v>10000</v>
      </c>
      <c r="H65" s="196">
        <v>0</v>
      </c>
      <c r="I65" s="196">
        <v>10000</v>
      </c>
      <c r="J65" s="196">
        <v>287</v>
      </c>
      <c r="K65" s="196">
        <v>0</v>
      </c>
      <c r="L65" s="196">
        <v>304</v>
      </c>
      <c r="M65" s="200">
        <v>25</v>
      </c>
      <c r="N65" s="195">
        <f t="shared" si="0"/>
        <v>616</v>
      </c>
      <c r="O65" s="195">
        <f t="shared" si="1"/>
        <v>9384</v>
      </c>
      <c r="Q65" s="21"/>
    </row>
    <row r="66" spans="1:24" ht="31.5" x14ac:dyDescent="0.5">
      <c r="A66" s="190" t="s">
        <v>78</v>
      </c>
      <c r="B66" s="191" t="s">
        <v>23</v>
      </c>
      <c r="C66" s="192" t="s">
        <v>75</v>
      </c>
      <c r="D66" s="190" t="s">
        <v>375</v>
      </c>
      <c r="E66" s="198" t="s">
        <v>25</v>
      </c>
      <c r="F66" s="199">
        <v>44621</v>
      </c>
      <c r="G66" s="196">
        <v>16500</v>
      </c>
      <c r="H66" s="196">
        <v>0</v>
      </c>
      <c r="I66" s="196">
        <v>16500</v>
      </c>
      <c r="J66" s="196">
        <v>473.55</v>
      </c>
      <c r="K66" s="196">
        <v>0</v>
      </c>
      <c r="L66" s="196">
        <v>501.6</v>
      </c>
      <c r="M66" s="200">
        <v>25</v>
      </c>
      <c r="N66" s="195">
        <f t="shared" si="0"/>
        <v>1000.1500000000001</v>
      </c>
      <c r="O66" s="195">
        <f t="shared" si="1"/>
        <v>15499.85</v>
      </c>
      <c r="Q66" s="21"/>
    </row>
    <row r="67" spans="1:24" ht="30.75" customHeight="1" x14ac:dyDescent="0.5">
      <c r="A67" s="190" t="s">
        <v>79</v>
      </c>
      <c r="B67" s="191" t="s">
        <v>23</v>
      </c>
      <c r="C67" s="192" t="s">
        <v>75</v>
      </c>
      <c r="D67" s="190" t="s">
        <v>375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24" customHeight="1" x14ac:dyDescent="0.5">
      <c r="A68" s="190" t="s">
        <v>80</v>
      </c>
      <c r="B68" s="191" t="s">
        <v>15</v>
      </c>
      <c r="C68" s="192" t="s">
        <v>81</v>
      </c>
      <c r="D68" s="190" t="s">
        <v>375</v>
      </c>
      <c r="E68" s="198" t="s">
        <v>25</v>
      </c>
      <c r="F68" s="199">
        <v>44531</v>
      </c>
      <c r="G68" s="196">
        <v>22500</v>
      </c>
      <c r="H68" s="196">
        <v>0</v>
      </c>
      <c r="I68" s="196">
        <v>22500</v>
      </c>
      <c r="J68" s="196">
        <v>645.75</v>
      </c>
      <c r="K68" s="196">
        <v>0</v>
      </c>
      <c r="L68" s="196">
        <v>684</v>
      </c>
      <c r="M68" s="200">
        <v>25</v>
      </c>
      <c r="N68" s="195">
        <f t="shared" si="0"/>
        <v>1354.75</v>
      </c>
      <c r="O68" s="195">
        <f t="shared" si="1"/>
        <v>21145.25</v>
      </c>
      <c r="Q68" s="21"/>
    </row>
    <row r="69" spans="1:24" ht="26.25" customHeight="1" x14ac:dyDescent="0.5">
      <c r="A69" s="190" t="s">
        <v>82</v>
      </c>
      <c r="B69" s="191" t="s">
        <v>23</v>
      </c>
      <c r="C69" s="192" t="s">
        <v>83</v>
      </c>
      <c r="D69" s="190" t="s">
        <v>375</v>
      </c>
      <c r="E69" s="198" t="s">
        <v>25</v>
      </c>
      <c r="F69" s="199">
        <v>44105</v>
      </c>
      <c r="G69" s="196">
        <v>30000</v>
      </c>
      <c r="H69" s="196">
        <v>0</v>
      </c>
      <c r="I69" s="196">
        <v>30000</v>
      </c>
      <c r="J69" s="196">
        <v>861</v>
      </c>
      <c r="K69" s="196">
        <v>0</v>
      </c>
      <c r="L69" s="196">
        <v>912</v>
      </c>
      <c r="M69" s="200">
        <v>25</v>
      </c>
      <c r="N69" s="195">
        <f t="shared" si="0"/>
        <v>1798</v>
      </c>
      <c r="O69" s="195">
        <f t="shared" si="1"/>
        <v>28202</v>
      </c>
      <c r="P69" s="10"/>
      <c r="R69" s="10"/>
      <c r="W69" s="10"/>
      <c r="X69" s="10"/>
    </row>
    <row r="70" spans="1:24" ht="26.25" customHeight="1" x14ac:dyDescent="0.5">
      <c r="A70" s="190" t="s">
        <v>85</v>
      </c>
      <c r="B70" s="191" t="s">
        <v>15</v>
      </c>
      <c r="C70" s="192" t="s">
        <v>84</v>
      </c>
      <c r="D70" s="190" t="s">
        <v>375</v>
      </c>
      <c r="E70" s="198" t="s">
        <v>25</v>
      </c>
      <c r="F70" s="199">
        <v>44531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Q70" s="21"/>
    </row>
    <row r="71" spans="1:24" ht="29.25" customHeight="1" x14ac:dyDescent="0.5">
      <c r="A71" s="190" t="s">
        <v>325</v>
      </c>
      <c r="B71" s="191" t="s">
        <v>15</v>
      </c>
      <c r="C71" s="192" t="s">
        <v>67</v>
      </c>
      <c r="D71" s="190" t="s">
        <v>375</v>
      </c>
      <c r="E71" s="198" t="s">
        <v>25</v>
      </c>
      <c r="F71" s="199">
        <v>45139</v>
      </c>
      <c r="G71" s="196">
        <v>22500</v>
      </c>
      <c r="H71" s="196">
        <v>0</v>
      </c>
      <c r="I71" s="196">
        <v>22500</v>
      </c>
      <c r="J71" s="196">
        <v>645.75</v>
      </c>
      <c r="K71" s="196">
        <v>0</v>
      </c>
      <c r="L71" s="196">
        <v>684</v>
      </c>
      <c r="M71" s="196">
        <v>25</v>
      </c>
      <c r="N71" s="195">
        <f t="shared" si="0"/>
        <v>1354.75</v>
      </c>
      <c r="O71" s="195">
        <f t="shared" si="1"/>
        <v>21145.25</v>
      </c>
      <c r="Q71" s="21"/>
    </row>
    <row r="72" spans="1:24" ht="29.25" customHeight="1" x14ac:dyDescent="0.5">
      <c r="A72" s="190" t="s">
        <v>337</v>
      </c>
      <c r="B72" s="191" t="s">
        <v>23</v>
      </c>
      <c r="C72" s="192" t="s">
        <v>75</v>
      </c>
      <c r="D72" s="190" t="s">
        <v>375</v>
      </c>
      <c r="E72" s="198" t="s">
        <v>25</v>
      </c>
      <c r="F72" s="199">
        <v>45200</v>
      </c>
      <c r="G72" s="196">
        <v>16500</v>
      </c>
      <c r="H72" s="196">
        <v>0</v>
      </c>
      <c r="I72" s="196">
        <v>16500</v>
      </c>
      <c r="J72" s="196">
        <v>473.55</v>
      </c>
      <c r="K72" s="196">
        <v>0</v>
      </c>
      <c r="L72" s="196">
        <v>501.6</v>
      </c>
      <c r="M72" s="200">
        <v>25</v>
      </c>
      <c r="N72" s="195">
        <f t="shared" si="0"/>
        <v>1000.1500000000001</v>
      </c>
      <c r="O72" s="195">
        <f t="shared" si="1"/>
        <v>15499.85</v>
      </c>
      <c r="Q72" s="21"/>
    </row>
    <row r="73" spans="1:24" ht="29.25" customHeight="1" x14ac:dyDescent="0.5">
      <c r="A73" s="190" t="s">
        <v>433</v>
      </c>
      <c r="B73" s="191" t="s">
        <v>15</v>
      </c>
      <c r="C73" s="192" t="s">
        <v>71</v>
      </c>
      <c r="D73" s="190" t="s">
        <v>375</v>
      </c>
      <c r="E73" s="198" t="s">
        <v>25</v>
      </c>
      <c r="F73" s="199">
        <v>45474</v>
      </c>
      <c r="G73" s="196">
        <v>22500</v>
      </c>
      <c r="H73" s="196">
        <v>0</v>
      </c>
      <c r="I73" s="196">
        <v>22500</v>
      </c>
      <c r="J73" s="196">
        <v>645.75</v>
      </c>
      <c r="K73" s="196">
        <v>0</v>
      </c>
      <c r="L73" s="196">
        <v>684</v>
      </c>
      <c r="M73" s="196">
        <v>25</v>
      </c>
      <c r="N73" s="195">
        <f t="shared" si="0"/>
        <v>1354.75</v>
      </c>
      <c r="O73" s="195">
        <f t="shared" si="1"/>
        <v>21145.25</v>
      </c>
      <c r="Q73" s="21"/>
    </row>
    <row r="74" spans="1:24" ht="33.75" customHeight="1" x14ac:dyDescent="0.5">
      <c r="A74" s="190" t="s">
        <v>348</v>
      </c>
      <c r="B74" s="191" t="s">
        <v>15</v>
      </c>
      <c r="C74" s="192" t="s">
        <v>350</v>
      </c>
      <c r="D74" s="190" t="s">
        <v>375</v>
      </c>
      <c r="E74" s="198" t="s">
        <v>25</v>
      </c>
      <c r="F74" s="199">
        <v>45352</v>
      </c>
      <c r="G74" s="196">
        <v>15000</v>
      </c>
      <c r="H74" s="196">
        <v>0</v>
      </c>
      <c r="I74" s="196">
        <v>15000</v>
      </c>
      <c r="J74" s="196">
        <v>430.5</v>
      </c>
      <c r="K74" s="196">
        <v>0</v>
      </c>
      <c r="L74" s="196">
        <v>456</v>
      </c>
      <c r="M74" s="200">
        <v>25</v>
      </c>
      <c r="N74" s="195">
        <f t="shared" si="0"/>
        <v>911.5</v>
      </c>
      <c r="O74" s="195">
        <f t="shared" si="1"/>
        <v>14088.5</v>
      </c>
    </row>
    <row r="75" spans="1:24" ht="37.5" customHeight="1" x14ac:dyDescent="0.5">
      <c r="A75" s="190" t="s">
        <v>355</v>
      </c>
      <c r="B75" s="201" t="s">
        <v>15</v>
      </c>
      <c r="C75" s="202" t="s">
        <v>71</v>
      </c>
      <c r="D75" s="190" t="s">
        <v>375</v>
      </c>
      <c r="E75" s="198" t="s">
        <v>25</v>
      </c>
      <c r="F75" s="199">
        <v>45413</v>
      </c>
      <c r="G75" s="212">
        <v>22500</v>
      </c>
      <c r="H75" s="196">
        <v>0</v>
      </c>
      <c r="I75" s="212">
        <v>22500</v>
      </c>
      <c r="J75" s="196">
        <v>645.75</v>
      </c>
      <c r="K75" s="196">
        <v>0</v>
      </c>
      <c r="L75" s="196">
        <v>684</v>
      </c>
      <c r="M75" s="200">
        <v>25</v>
      </c>
      <c r="N75" s="195">
        <f t="shared" si="0"/>
        <v>1354.75</v>
      </c>
      <c r="O75" s="195">
        <f t="shared" si="1"/>
        <v>21145.25</v>
      </c>
    </row>
    <row r="76" spans="1:24" ht="35.25" customHeight="1" x14ac:dyDescent="0.5">
      <c r="A76" s="190" t="s">
        <v>370</v>
      </c>
      <c r="B76" s="201" t="s">
        <v>15</v>
      </c>
      <c r="C76" s="202" t="s">
        <v>75</v>
      </c>
      <c r="D76" s="203" t="s">
        <v>375</v>
      </c>
      <c r="E76" s="198" t="s">
        <v>25</v>
      </c>
      <c r="F76" s="199">
        <v>45444</v>
      </c>
      <c r="G76" s="196">
        <v>15000</v>
      </c>
      <c r="H76" s="196">
        <v>0</v>
      </c>
      <c r="I76" s="196">
        <v>15000</v>
      </c>
      <c r="J76" s="196">
        <v>430.5</v>
      </c>
      <c r="K76" s="196">
        <v>0</v>
      </c>
      <c r="L76" s="196">
        <v>456</v>
      </c>
      <c r="M76" s="200">
        <v>25</v>
      </c>
      <c r="N76" s="195">
        <f t="shared" ref="N76:N137" si="2">J76+K76+L76+M76</f>
        <v>911.5</v>
      </c>
      <c r="O76" s="195">
        <f t="shared" ref="O76:O137" si="3">G76-N76</f>
        <v>14088.5</v>
      </c>
    </row>
    <row r="77" spans="1:24" ht="45" customHeight="1" x14ac:dyDescent="0.5">
      <c r="A77" s="190" t="s">
        <v>462</v>
      </c>
      <c r="B77" s="201" t="s">
        <v>23</v>
      </c>
      <c r="C77" s="202" t="s">
        <v>75</v>
      </c>
      <c r="D77" s="203" t="s">
        <v>375</v>
      </c>
      <c r="E77" s="198" t="s">
        <v>25</v>
      </c>
      <c r="F77" s="199">
        <v>45597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196">
        <v>25</v>
      </c>
      <c r="N77" s="195">
        <f t="shared" si="2"/>
        <v>911.5</v>
      </c>
      <c r="O77" s="195">
        <f t="shared" si="3"/>
        <v>14088.5</v>
      </c>
    </row>
    <row r="78" spans="1:24" s="20" customFormat="1" ht="35.25" customHeight="1" x14ac:dyDescent="0.5">
      <c r="A78" s="192" t="s">
        <v>480</v>
      </c>
      <c r="B78" s="201" t="s">
        <v>23</v>
      </c>
      <c r="C78" s="202" t="s">
        <v>75</v>
      </c>
      <c r="D78" s="203" t="s">
        <v>375</v>
      </c>
      <c r="E78" s="190" t="s">
        <v>25</v>
      </c>
      <c r="F78" s="199">
        <v>45689</v>
      </c>
      <c r="G78" s="196">
        <v>11000</v>
      </c>
      <c r="H78" s="196">
        <v>0</v>
      </c>
      <c r="I78" s="196">
        <v>11000</v>
      </c>
      <c r="J78" s="196">
        <v>315.7</v>
      </c>
      <c r="K78" s="196">
        <v>0</v>
      </c>
      <c r="L78" s="196">
        <v>334.4</v>
      </c>
      <c r="M78" s="196">
        <v>25</v>
      </c>
      <c r="N78" s="195">
        <f t="shared" si="2"/>
        <v>675.09999999999991</v>
      </c>
      <c r="O78" s="195">
        <f t="shared" si="3"/>
        <v>10324.9</v>
      </c>
    </row>
    <row r="79" spans="1:24" s="20" customFormat="1" ht="35.25" customHeight="1" x14ac:dyDescent="0.5">
      <c r="A79" s="192" t="s">
        <v>481</v>
      </c>
      <c r="B79" s="201" t="s">
        <v>15</v>
      </c>
      <c r="C79" s="202" t="s">
        <v>71</v>
      </c>
      <c r="D79" s="203" t="s">
        <v>375</v>
      </c>
      <c r="E79" s="190" t="s">
        <v>25</v>
      </c>
      <c r="F79" s="199">
        <v>45689</v>
      </c>
      <c r="G79" s="196">
        <v>22500</v>
      </c>
      <c r="H79" s="196">
        <v>0</v>
      </c>
      <c r="I79" s="196">
        <v>22500</v>
      </c>
      <c r="J79" s="196">
        <v>645.75</v>
      </c>
      <c r="K79" s="196">
        <v>0</v>
      </c>
      <c r="L79" s="196">
        <v>684</v>
      </c>
      <c r="M79" s="196">
        <v>25</v>
      </c>
      <c r="N79" s="195">
        <f t="shared" si="2"/>
        <v>1354.75</v>
      </c>
      <c r="O79" s="195">
        <f t="shared" si="3"/>
        <v>21145.25</v>
      </c>
    </row>
    <row r="80" spans="1:24" s="20" customFormat="1" ht="39" customHeight="1" x14ac:dyDescent="0.5">
      <c r="A80" s="192" t="s">
        <v>482</v>
      </c>
      <c r="B80" s="201" t="s">
        <v>15</v>
      </c>
      <c r="C80" s="202" t="s">
        <v>71</v>
      </c>
      <c r="D80" s="203" t="s">
        <v>375</v>
      </c>
      <c r="E80" s="198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42" customHeight="1" x14ac:dyDescent="0.5">
      <c r="A81" s="190" t="s">
        <v>489</v>
      </c>
      <c r="B81" s="213" t="s">
        <v>15</v>
      </c>
      <c r="C81" s="214" t="s">
        <v>71</v>
      </c>
      <c r="D81" s="190" t="s">
        <v>375</v>
      </c>
      <c r="E81" s="198" t="s">
        <v>25</v>
      </c>
      <c r="F81" s="199">
        <v>45717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33.75" customHeight="1" x14ac:dyDescent="0.5">
      <c r="A82" s="190" t="s">
        <v>499</v>
      </c>
      <c r="B82" s="213" t="s">
        <v>15</v>
      </c>
      <c r="C82" s="214" t="s">
        <v>514</v>
      </c>
      <c r="D82" s="190" t="s">
        <v>375</v>
      </c>
      <c r="E82" s="198" t="s">
        <v>25</v>
      </c>
      <c r="F82" s="199">
        <v>45802</v>
      </c>
      <c r="G82" s="196">
        <v>30000</v>
      </c>
      <c r="H82" s="196">
        <v>0</v>
      </c>
      <c r="I82" s="196">
        <v>30000</v>
      </c>
      <c r="J82" s="196">
        <v>861</v>
      </c>
      <c r="K82" s="196">
        <v>0</v>
      </c>
      <c r="L82" s="196">
        <v>912</v>
      </c>
      <c r="M82" s="196">
        <v>25</v>
      </c>
      <c r="N82" s="195">
        <f t="shared" si="2"/>
        <v>1798</v>
      </c>
      <c r="O82" s="195">
        <f t="shared" si="3"/>
        <v>28202</v>
      </c>
    </row>
    <row r="83" spans="1:17" s="20" customFormat="1" ht="39" customHeight="1" x14ac:dyDescent="0.5">
      <c r="A83" s="190" t="s">
        <v>516</v>
      </c>
      <c r="B83" s="213" t="s">
        <v>15</v>
      </c>
      <c r="C83" s="214" t="s">
        <v>81</v>
      </c>
      <c r="D83" s="190" t="s">
        <v>375</v>
      </c>
      <c r="E83" s="190" t="s">
        <v>25</v>
      </c>
      <c r="F83" s="210">
        <v>45870</v>
      </c>
      <c r="G83" s="211">
        <v>22500</v>
      </c>
      <c r="H83" s="211">
        <v>0</v>
      </c>
      <c r="I83" s="211">
        <v>22500</v>
      </c>
      <c r="J83" s="211">
        <v>645.75</v>
      </c>
      <c r="K83" s="211">
        <v>0</v>
      </c>
      <c r="L83" s="211">
        <v>684</v>
      </c>
      <c r="M83" s="211">
        <v>25</v>
      </c>
      <c r="N83" s="195">
        <f t="shared" si="2"/>
        <v>1354.75</v>
      </c>
      <c r="O83" s="195">
        <f t="shared" si="3"/>
        <v>21145.25</v>
      </c>
    </row>
    <row r="84" spans="1:17" s="20" customFormat="1" ht="38.25" customHeight="1" x14ac:dyDescent="0.5">
      <c r="A84" s="190" t="s">
        <v>518</v>
      </c>
      <c r="B84" s="213" t="s">
        <v>15</v>
      </c>
      <c r="C84" s="214" t="s">
        <v>67</v>
      </c>
      <c r="D84" s="190" t="s">
        <v>502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42.75" customHeight="1" x14ac:dyDescent="0.5">
      <c r="A85" s="190" t="s">
        <v>501</v>
      </c>
      <c r="B85" s="213" t="s">
        <v>15</v>
      </c>
      <c r="C85" s="214" t="s">
        <v>71</v>
      </c>
      <c r="D85" s="190" t="s">
        <v>502</v>
      </c>
      <c r="E85" s="198" t="s">
        <v>25</v>
      </c>
      <c r="F85" s="199">
        <v>45833</v>
      </c>
      <c r="G85" s="196">
        <v>22500</v>
      </c>
      <c r="H85" s="196">
        <v>0</v>
      </c>
      <c r="I85" s="196">
        <v>22500</v>
      </c>
      <c r="J85" s="196">
        <v>645.75</v>
      </c>
      <c r="K85" s="196">
        <v>0</v>
      </c>
      <c r="L85" s="196">
        <v>684</v>
      </c>
      <c r="M85" s="196">
        <v>25</v>
      </c>
      <c r="N85" s="195">
        <f t="shared" si="2"/>
        <v>1354.75</v>
      </c>
      <c r="O85" s="195">
        <f t="shared" si="3"/>
        <v>21145.25</v>
      </c>
    </row>
    <row r="86" spans="1:17" ht="36" customHeight="1" x14ac:dyDescent="0.5">
      <c r="A86" s="190" t="s">
        <v>32</v>
      </c>
      <c r="B86" s="191" t="s">
        <v>15</v>
      </c>
      <c r="C86" s="192" t="s">
        <v>379</v>
      </c>
      <c r="D86" s="209" t="s">
        <v>532</v>
      </c>
      <c r="E86" s="198" t="s">
        <v>25</v>
      </c>
      <c r="F86" s="199">
        <v>44531</v>
      </c>
      <c r="G86" s="196">
        <v>30000</v>
      </c>
      <c r="H86" s="196">
        <v>0</v>
      </c>
      <c r="I86" s="196">
        <v>30000</v>
      </c>
      <c r="J86" s="196">
        <v>861</v>
      </c>
      <c r="K86" s="196">
        <v>0</v>
      </c>
      <c r="L86" s="196">
        <v>912</v>
      </c>
      <c r="M86" s="200">
        <v>25</v>
      </c>
      <c r="N86" s="195">
        <f t="shared" si="2"/>
        <v>1798</v>
      </c>
      <c r="O86" s="195">
        <f t="shared" si="3"/>
        <v>28202</v>
      </c>
      <c r="Q86" s="21"/>
    </row>
    <row r="87" spans="1:17" ht="36" customHeight="1" x14ac:dyDescent="0.5">
      <c r="A87" s="190" t="s">
        <v>549</v>
      </c>
      <c r="B87" s="191" t="s">
        <v>15</v>
      </c>
      <c r="C87" s="192" t="s">
        <v>90</v>
      </c>
      <c r="D87" s="209" t="s">
        <v>532</v>
      </c>
      <c r="E87" s="198" t="s">
        <v>25</v>
      </c>
      <c r="F87" s="199">
        <v>46113</v>
      </c>
      <c r="G87" s="196">
        <v>16500</v>
      </c>
      <c r="H87" s="196">
        <v>0</v>
      </c>
      <c r="I87" s="196">
        <v>16500</v>
      </c>
      <c r="J87" s="196">
        <v>473.55</v>
      </c>
      <c r="K87" s="196">
        <v>0</v>
      </c>
      <c r="L87" s="196">
        <v>501.6</v>
      </c>
      <c r="M87" s="200">
        <v>25</v>
      </c>
      <c r="N87" s="195">
        <v>1000.15</v>
      </c>
      <c r="O87" s="195">
        <v>15499.85</v>
      </c>
      <c r="Q87" s="21"/>
    </row>
    <row r="88" spans="1:17" s="132" customFormat="1" ht="34.5" customHeight="1" x14ac:dyDescent="0.5">
      <c r="A88" s="190" t="s">
        <v>87</v>
      </c>
      <c r="B88" s="208" t="s">
        <v>23</v>
      </c>
      <c r="C88" s="190" t="s">
        <v>75</v>
      </c>
      <c r="D88" s="190" t="s">
        <v>384</v>
      </c>
      <c r="E88" s="198" t="s">
        <v>25</v>
      </c>
      <c r="F88" s="199">
        <v>44652</v>
      </c>
      <c r="G88" s="196">
        <v>15000</v>
      </c>
      <c r="H88" s="196">
        <v>0</v>
      </c>
      <c r="I88" s="196">
        <v>15000</v>
      </c>
      <c r="J88" s="196">
        <v>430.5</v>
      </c>
      <c r="K88" s="196">
        <v>0</v>
      </c>
      <c r="L88" s="196">
        <v>456</v>
      </c>
      <c r="M88" s="200">
        <v>6649.29</v>
      </c>
      <c r="N88" s="195">
        <f t="shared" si="2"/>
        <v>7535.79</v>
      </c>
      <c r="O88" s="195">
        <f t="shared" si="3"/>
        <v>7464.21</v>
      </c>
      <c r="Q88" s="133"/>
    </row>
    <row r="89" spans="1:17" ht="63" x14ac:dyDescent="0.5">
      <c r="A89" s="190" t="s">
        <v>88</v>
      </c>
      <c r="B89" s="191" t="s">
        <v>15</v>
      </c>
      <c r="C89" s="192" t="s">
        <v>383</v>
      </c>
      <c r="D89" s="190" t="s">
        <v>384</v>
      </c>
      <c r="E89" s="198" t="s">
        <v>34</v>
      </c>
      <c r="F89" s="199">
        <v>39448</v>
      </c>
      <c r="G89" s="196">
        <v>44000</v>
      </c>
      <c r="H89" s="196">
        <v>0</v>
      </c>
      <c r="I89" s="196">
        <v>44000</v>
      </c>
      <c r="J89" s="196">
        <v>1262.8</v>
      </c>
      <c r="K89" s="196">
        <v>719.22</v>
      </c>
      <c r="L89" s="196">
        <v>1337.6</v>
      </c>
      <c r="M89" s="207">
        <v>6791.98</v>
      </c>
      <c r="N89" s="195">
        <f t="shared" si="2"/>
        <v>10111.599999999999</v>
      </c>
      <c r="O89" s="195">
        <f t="shared" si="3"/>
        <v>33888.400000000001</v>
      </c>
      <c r="Q89" s="21"/>
    </row>
    <row r="90" spans="1:17" ht="63" x14ac:dyDescent="0.5">
      <c r="A90" s="190" t="s">
        <v>89</v>
      </c>
      <c r="B90" s="191" t="s">
        <v>15</v>
      </c>
      <c r="C90" s="192" t="s">
        <v>379</v>
      </c>
      <c r="D90" s="190" t="s">
        <v>384</v>
      </c>
      <c r="E90" s="198" t="s">
        <v>34</v>
      </c>
      <c r="F90" s="199">
        <v>39448</v>
      </c>
      <c r="G90" s="196">
        <v>26500</v>
      </c>
      <c r="H90" s="196">
        <v>0</v>
      </c>
      <c r="I90" s="196">
        <v>26500</v>
      </c>
      <c r="J90" s="196">
        <v>760.55</v>
      </c>
      <c r="K90" s="196">
        <v>0</v>
      </c>
      <c r="L90" s="196">
        <v>805.6</v>
      </c>
      <c r="M90" s="196">
        <v>125</v>
      </c>
      <c r="N90" s="195">
        <f t="shared" si="2"/>
        <v>1691.15</v>
      </c>
      <c r="O90" s="195">
        <f t="shared" si="3"/>
        <v>24808.85</v>
      </c>
      <c r="Q90" s="21"/>
    </row>
    <row r="91" spans="1:17" ht="63" x14ac:dyDescent="0.5">
      <c r="A91" s="190" t="s">
        <v>91</v>
      </c>
      <c r="B91" s="191" t="s">
        <v>15</v>
      </c>
      <c r="C91" s="192" t="s">
        <v>90</v>
      </c>
      <c r="D91" s="190" t="s">
        <v>384</v>
      </c>
      <c r="E91" s="198" t="s">
        <v>34</v>
      </c>
      <c r="F91" s="199">
        <v>39448</v>
      </c>
      <c r="G91" s="196">
        <v>16500</v>
      </c>
      <c r="H91" s="196">
        <v>0</v>
      </c>
      <c r="I91" s="196">
        <v>16500</v>
      </c>
      <c r="J91" s="196">
        <v>473.55</v>
      </c>
      <c r="K91" s="196">
        <v>0</v>
      </c>
      <c r="L91" s="196">
        <v>501.6</v>
      </c>
      <c r="M91" s="196">
        <v>125</v>
      </c>
      <c r="N91" s="195">
        <f t="shared" si="2"/>
        <v>1100.1500000000001</v>
      </c>
      <c r="O91" s="195">
        <f t="shared" si="3"/>
        <v>15399.85</v>
      </c>
      <c r="Q91" s="21"/>
    </row>
    <row r="92" spans="1:17" ht="63" x14ac:dyDescent="0.5">
      <c r="A92" s="190" t="s">
        <v>92</v>
      </c>
      <c r="B92" s="191" t="s">
        <v>15</v>
      </c>
      <c r="C92" s="192" t="s">
        <v>379</v>
      </c>
      <c r="D92" s="190" t="s">
        <v>384</v>
      </c>
      <c r="E92" s="198" t="s">
        <v>34</v>
      </c>
      <c r="F92" s="199">
        <v>39448</v>
      </c>
      <c r="G92" s="196">
        <v>26500</v>
      </c>
      <c r="H92" s="196">
        <v>0</v>
      </c>
      <c r="I92" s="196">
        <v>26500</v>
      </c>
      <c r="J92" s="196">
        <v>760.55</v>
      </c>
      <c r="K92" s="196">
        <v>0</v>
      </c>
      <c r="L92" s="196">
        <v>805.6</v>
      </c>
      <c r="M92" s="196">
        <v>125</v>
      </c>
      <c r="N92" s="195">
        <f t="shared" si="2"/>
        <v>1691.15</v>
      </c>
      <c r="O92" s="195">
        <f t="shared" si="3"/>
        <v>24808.85</v>
      </c>
      <c r="Q92" s="21"/>
    </row>
    <row r="93" spans="1:17" ht="63" x14ac:dyDescent="0.5">
      <c r="A93" s="190" t="s">
        <v>93</v>
      </c>
      <c r="B93" s="191" t="s">
        <v>15</v>
      </c>
      <c r="C93" s="192" t="s">
        <v>90</v>
      </c>
      <c r="D93" s="190" t="s">
        <v>384</v>
      </c>
      <c r="E93" s="198" t="s">
        <v>34</v>
      </c>
      <c r="F93" s="199">
        <v>39448</v>
      </c>
      <c r="G93" s="196">
        <v>16500</v>
      </c>
      <c r="H93" s="196">
        <v>0</v>
      </c>
      <c r="I93" s="196">
        <v>16500</v>
      </c>
      <c r="J93" s="196">
        <v>473.55</v>
      </c>
      <c r="K93" s="196">
        <v>0</v>
      </c>
      <c r="L93" s="196">
        <v>501.6</v>
      </c>
      <c r="M93" s="196">
        <v>125</v>
      </c>
      <c r="N93" s="195">
        <f t="shared" si="2"/>
        <v>1100.1500000000001</v>
      </c>
      <c r="O93" s="195">
        <f t="shared" si="3"/>
        <v>15399.85</v>
      </c>
      <c r="Q93" s="21"/>
    </row>
    <row r="94" spans="1:17" ht="63" x14ac:dyDescent="0.5">
      <c r="A94" s="190" t="s">
        <v>94</v>
      </c>
      <c r="B94" s="191" t="s">
        <v>15</v>
      </c>
      <c r="C94" s="192" t="s">
        <v>90</v>
      </c>
      <c r="D94" s="190" t="s">
        <v>384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95</v>
      </c>
      <c r="B95" s="191" t="s">
        <v>15</v>
      </c>
      <c r="C95" s="192" t="s">
        <v>90</v>
      </c>
      <c r="D95" s="190" t="s">
        <v>384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207">
        <v>2044.78</v>
      </c>
      <c r="N95" s="195">
        <f t="shared" si="2"/>
        <v>3019.9300000000003</v>
      </c>
      <c r="O95" s="195">
        <f t="shared" si="3"/>
        <v>13480.07</v>
      </c>
      <c r="Q95" s="21"/>
    </row>
    <row r="96" spans="1:17" ht="63" x14ac:dyDescent="0.5">
      <c r="A96" s="190" t="s">
        <v>96</v>
      </c>
      <c r="B96" s="191" t="s">
        <v>23</v>
      </c>
      <c r="C96" s="192" t="s">
        <v>90</v>
      </c>
      <c r="D96" s="190" t="s">
        <v>384</v>
      </c>
      <c r="E96" s="198" t="s">
        <v>34</v>
      </c>
      <c r="F96" s="199">
        <v>40360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196">
        <v>125</v>
      </c>
      <c r="N96" s="195">
        <f t="shared" si="2"/>
        <v>1100.1500000000001</v>
      </c>
      <c r="O96" s="195">
        <f t="shared" si="3"/>
        <v>15399.85</v>
      </c>
      <c r="Q96" s="21"/>
    </row>
    <row r="97" spans="1:19" ht="63" x14ac:dyDescent="0.5">
      <c r="A97" s="190" t="s">
        <v>97</v>
      </c>
      <c r="B97" s="191" t="s">
        <v>15</v>
      </c>
      <c r="C97" s="192" t="s">
        <v>379</v>
      </c>
      <c r="D97" s="190" t="s">
        <v>384</v>
      </c>
      <c r="E97" s="198" t="s">
        <v>34</v>
      </c>
      <c r="F97" s="199">
        <v>40878</v>
      </c>
      <c r="G97" s="196">
        <v>26500</v>
      </c>
      <c r="H97" s="196">
        <v>0</v>
      </c>
      <c r="I97" s="196">
        <v>26500</v>
      </c>
      <c r="J97" s="196">
        <v>760.55</v>
      </c>
      <c r="K97" s="196">
        <v>0</v>
      </c>
      <c r="L97" s="196">
        <v>805.6</v>
      </c>
      <c r="M97" s="196">
        <v>125</v>
      </c>
      <c r="N97" s="195">
        <f t="shared" si="2"/>
        <v>1691.15</v>
      </c>
      <c r="O97" s="195">
        <f t="shared" si="3"/>
        <v>24808.85</v>
      </c>
      <c r="Q97" s="21"/>
    </row>
    <row r="98" spans="1:19" ht="30.75" customHeight="1" x14ac:dyDescent="0.5">
      <c r="A98" s="190" t="s">
        <v>98</v>
      </c>
      <c r="B98" s="191" t="s">
        <v>15</v>
      </c>
      <c r="C98" s="192" t="s">
        <v>90</v>
      </c>
      <c r="D98" s="190" t="s">
        <v>384</v>
      </c>
      <c r="E98" s="198" t="s">
        <v>25</v>
      </c>
      <c r="F98" s="199">
        <v>39448</v>
      </c>
      <c r="G98" s="196">
        <v>16500</v>
      </c>
      <c r="H98" s="196">
        <v>0</v>
      </c>
      <c r="I98" s="196">
        <v>16500</v>
      </c>
      <c r="J98" s="196">
        <v>473.55</v>
      </c>
      <c r="K98" s="196">
        <v>0</v>
      </c>
      <c r="L98" s="196">
        <v>501.6</v>
      </c>
      <c r="M98" s="196">
        <v>25</v>
      </c>
      <c r="N98" s="195">
        <f t="shared" si="2"/>
        <v>1000.1500000000001</v>
      </c>
      <c r="O98" s="195">
        <f t="shared" si="3"/>
        <v>15499.85</v>
      </c>
      <c r="Q98" s="21"/>
    </row>
    <row r="99" spans="1:19" ht="36.75" customHeight="1" x14ac:dyDescent="0.5">
      <c r="A99" s="190" t="s">
        <v>99</v>
      </c>
      <c r="B99" s="191" t="s">
        <v>15</v>
      </c>
      <c r="C99" s="192" t="s">
        <v>90</v>
      </c>
      <c r="D99" s="190" t="s">
        <v>384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125</v>
      </c>
      <c r="N99" s="195">
        <f t="shared" si="2"/>
        <v>1100.1500000000001</v>
      </c>
      <c r="O99" s="195">
        <f t="shared" si="3"/>
        <v>15399.85</v>
      </c>
      <c r="Q99" s="21"/>
      <c r="S99" t="s">
        <v>486</v>
      </c>
    </row>
    <row r="100" spans="1:19" ht="57" customHeight="1" x14ac:dyDescent="0.5">
      <c r="A100" s="190" t="s">
        <v>100</v>
      </c>
      <c r="B100" s="191" t="s">
        <v>15</v>
      </c>
      <c r="C100" s="192" t="s">
        <v>379</v>
      </c>
      <c r="D100" s="190" t="s">
        <v>384</v>
      </c>
      <c r="E100" s="198" t="s">
        <v>34</v>
      </c>
      <c r="F100" s="199">
        <v>39448</v>
      </c>
      <c r="G100" s="196">
        <v>35000</v>
      </c>
      <c r="H100" s="196">
        <v>0</v>
      </c>
      <c r="I100" s="196">
        <v>35000</v>
      </c>
      <c r="J100" s="196">
        <v>1004.5</v>
      </c>
      <c r="K100" s="196">
        <v>0</v>
      </c>
      <c r="L100" s="196">
        <v>1064</v>
      </c>
      <c r="M100" s="196">
        <v>10166.299999999999</v>
      </c>
      <c r="N100" s="195">
        <f t="shared" si="2"/>
        <v>12234.8</v>
      </c>
      <c r="O100" s="195">
        <f t="shared" si="3"/>
        <v>22765.200000000001</v>
      </c>
      <c r="Q100" s="21"/>
    </row>
    <row r="101" spans="1:19" ht="36.75" customHeight="1" x14ac:dyDescent="0.5">
      <c r="A101" s="190" t="s">
        <v>101</v>
      </c>
      <c r="B101" s="191" t="s">
        <v>15</v>
      </c>
      <c r="C101" s="192" t="s">
        <v>90</v>
      </c>
      <c r="D101" s="190" t="s">
        <v>384</v>
      </c>
      <c r="E101" s="198" t="s">
        <v>25</v>
      </c>
      <c r="F101" s="199">
        <v>44105</v>
      </c>
      <c r="G101" s="196">
        <v>16500</v>
      </c>
      <c r="H101" s="196">
        <v>0</v>
      </c>
      <c r="I101" s="196">
        <v>16500</v>
      </c>
      <c r="J101" s="196">
        <v>473.55</v>
      </c>
      <c r="K101" s="196">
        <v>0</v>
      </c>
      <c r="L101" s="196">
        <v>501.6</v>
      </c>
      <c r="M101" s="196">
        <v>25</v>
      </c>
      <c r="N101" s="195">
        <f t="shared" si="2"/>
        <v>1000.1500000000001</v>
      </c>
      <c r="O101" s="195">
        <f t="shared" si="3"/>
        <v>15499.85</v>
      </c>
      <c r="Q101" s="21"/>
    </row>
    <row r="102" spans="1:19" ht="36.75" customHeight="1" x14ac:dyDescent="0.5">
      <c r="A102" s="190" t="s">
        <v>102</v>
      </c>
      <c r="B102" s="191" t="s">
        <v>15</v>
      </c>
      <c r="C102" s="192" t="s">
        <v>90</v>
      </c>
      <c r="D102" s="190" t="s">
        <v>384</v>
      </c>
      <c r="E102" s="198" t="s">
        <v>25</v>
      </c>
      <c r="F102" s="199">
        <v>44409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63" x14ac:dyDescent="0.5">
      <c r="A103" s="190" t="s">
        <v>103</v>
      </c>
      <c r="B103" s="191" t="s">
        <v>15</v>
      </c>
      <c r="C103" s="192" t="s">
        <v>379</v>
      </c>
      <c r="D103" s="190" t="s">
        <v>384</v>
      </c>
      <c r="E103" s="198" t="s">
        <v>34</v>
      </c>
      <c r="F103" s="199">
        <v>39448</v>
      </c>
      <c r="G103" s="196">
        <v>26500</v>
      </c>
      <c r="H103" s="196">
        <v>0</v>
      </c>
      <c r="I103" s="196">
        <v>26500</v>
      </c>
      <c r="J103" s="196">
        <v>760.55</v>
      </c>
      <c r="K103" s="196">
        <v>0</v>
      </c>
      <c r="L103" s="196">
        <v>805.6</v>
      </c>
      <c r="M103" s="196">
        <v>11208.57</v>
      </c>
      <c r="N103" s="195">
        <f t="shared" si="2"/>
        <v>12774.72</v>
      </c>
      <c r="O103" s="195">
        <f t="shared" si="3"/>
        <v>13725.28</v>
      </c>
      <c r="Q103" s="21"/>
    </row>
    <row r="104" spans="1:19" ht="63" x14ac:dyDescent="0.5">
      <c r="A104" s="190" t="s">
        <v>104</v>
      </c>
      <c r="B104" s="191" t="s">
        <v>23</v>
      </c>
      <c r="C104" s="192" t="s">
        <v>379</v>
      </c>
      <c r="D104" s="190" t="s">
        <v>384</v>
      </c>
      <c r="E104" s="198" t="s">
        <v>34</v>
      </c>
      <c r="F104" s="199">
        <v>39448</v>
      </c>
      <c r="G104" s="196">
        <v>35000</v>
      </c>
      <c r="H104" s="196">
        <v>0</v>
      </c>
      <c r="I104" s="196">
        <v>35000</v>
      </c>
      <c r="J104" s="196">
        <v>1004.5</v>
      </c>
      <c r="K104" s="196">
        <v>0</v>
      </c>
      <c r="L104" s="196">
        <v>1064</v>
      </c>
      <c r="M104" s="200">
        <v>525</v>
      </c>
      <c r="N104" s="195">
        <f t="shared" si="2"/>
        <v>2593.5</v>
      </c>
      <c r="O104" s="195">
        <f t="shared" si="3"/>
        <v>32406.5</v>
      </c>
      <c r="Q104" s="21"/>
    </row>
    <row r="105" spans="1:19" s="132" customFormat="1" ht="63" x14ac:dyDescent="0.5">
      <c r="A105" s="190" t="s">
        <v>105</v>
      </c>
      <c r="B105" s="208" t="s">
        <v>15</v>
      </c>
      <c r="C105" s="190" t="s">
        <v>379</v>
      </c>
      <c r="D105" s="190" t="s">
        <v>384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7553.58</v>
      </c>
      <c r="N105" s="195">
        <f t="shared" si="2"/>
        <v>9622.08</v>
      </c>
      <c r="O105" s="195">
        <f t="shared" si="3"/>
        <v>25377.919999999998</v>
      </c>
      <c r="Q105" s="133"/>
    </row>
    <row r="106" spans="1:19" ht="63" x14ac:dyDescent="0.5">
      <c r="A106" s="190" t="s">
        <v>106</v>
      </c>
      <c r="B106" s="191" t="s">
        <v>15</v>
      </c>
      <c r="C106" s="192" t="s">
        <v>379</v>
      </c>
      <c r="D106" s="190" t="s">
        <v>384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196">
        <v>14716.61</v>
      </c>
      <c r="N106" s="195">
        <f t="shared" si="2"/>
        <v>16785.11</v>
      </c>
      <c r="O106" s="195">
        <f t="shared" si="3"/>
        <v>18214.89</v>
      </c>
      <c r="Q106" s="21"/>
    </row>
    <row r="107" spans="1:19" ht="63" x14ac:dyDescent="0.5">
      <c r="A107" s="190" t="s">
        <v>107</v>
      </c>
      <c r="B107" s="191" t="s">
        <v>15</v>
      </c>
      <c r="C107" s="192" t="s">
        <v>380</v>
      </c>
      <c r="D107" s="190" t="s">
        <v>384</v>
      </c>
      <c r="E107" s="198" t="s">
        <v>34</v>
      </c>
      <c r="F107" s="199">
        <v>39448</v>
      </c>
      <c r="G107" s="196">
        <v>40000</v>
      </c>
      <c r="H107" s="196">
        <v>0</v>
      </c>
      <c r="I107" s="196">
        <v>40000</v>
      </c>
      <c r="J107" s="196">
        <v>1148</v>
      </c>
      <c r="K107" s="196">
        <v>442.65</v>
      </c>
      <c r="L107" s="196">
        <v>1216</v>
      </c>
      <c r="M107" s="200">
        <v>2175</v>
      </c>
      <c r="N107" s="195">
        <f t="shared" si="2"/>
        <v>4981.6499999999996</v>
      </c>
      <c r="O107" s="195">
        <f t="shared" si="3"/>
        <v>35018.35</v>
      </c>
      <c r="Q107" s="21"/>
    </row>
    <row r="108" spans="1:19" ht="33" customHeight="1" x14ac:dyDescent="0.5">
      <c r="A108" s="190" t="s">
        <v>292</v>
      </c>
      <c r="B108" s="191" t="s">
        <v>15</v>
      </c>
      <c r="C108" s="192" t="s">
        <v>90</v>
      </c>
      <c r="D108" s="190" t="s">
        <v>384</v>
      </c>
      <c r="E108" s="198" t="s">
        <v>25</v>
      </c>
      <c r="F108" s="199">
        <v>39448</v>
      </c>
      <c r="G108" s="196">
        <v>16500</v>
      </c>
      <c r="H108" s="196">
        <v>0</v>
      </c>
      <c r="I108" s="196">
        <v>16500</v>
      </c>
      <c r="J108" s="196">
        <v>473.55</v>
      </c>
      <c r="K108" s="196">
        <v>0</v>
      </c>
      <c r="L108" s="196">
        <v>501.6</v>
      </c>
      <c r="M108" s="196">
        <v>125</v>
      </c>
      <c r="N108" s="195">
        <f t="shared" si="2"/>
        <v>1100.1500000000001</v>
      </c>
      <c r="O108" s="195">
        <f t="shared" si="3"/>
        <v>15399.85</v>
      </c>
      <c r="Q108" s="21"/>
    </row>
    <row r="109" spans="1:19" ht="34.5" customHeight="1" x14ac:dyDescent="0.5">
      <c r="A109" s="190" t="s">
        <v>437</v>
      </c>
      <c r="B109" s="191" t="s">
        <v>15</v>
      </c>
      <c r="C109" s="192" t="s">
        <v>90</v>
      </c>
      <c r="D109" s="190" t="s">
        <v>384</v>
      </c>
      <c r="E109" s="198" t="s">
        <v>25</v>
      </c>
      <c r="F109" s="199">
        <v>45474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63" x14ac:dyDescent="0.5">
      <c r="A110" s="190" t="s">
        <v>535</v>
      </c>
      <c r="B110" s="191" t="s">
        <v>15</v>
      </c>
      <c r="C110" s="192" t="s">
        <v>379</v>
      </c>
      <c r="D110" s="190" t="s">
        <v>384</v>
      </c>
      <c r="E110" s="198" t="s">
        <v>34</v>
      </c>
      <c r="F110" s="199">
        <v>39448</v>
      </c>
      <c r="G110" s="196">
        <v>26500</v>
      </c>
      <c r="H110" s="196">
        <v>0</v>
      </c>
      <c r="I110" s="196">
        <v>26500</v>
      </c>
      <c r="J110" s="196">
        <v>760.55</v>
      </c>
      <c r="K110" s="196">
        <v>0</v>
      </c>
      <c r="L110" s="196">
        <v>805.6</v>
      </c>
      <c r="M110" s="207">
        <v>2044.78</v>
      </c>
      <c r="N110" s="195">
        <f t="shared" si="2"/>
        <v>3610.9300000000003</v>
      </c>
      <c r="O110" s="195">
        <f t="shared" si="3"/>
        <v>22889.07</v>
      </c>
    </row>
    <row r="111" spans="1:19" ht="31.5" x14ac:dyDescent="0.5">
      <c r="A111" s="190" t="s">
        <v>526</v>
      </c>
      <c r="B111" s="191" t="s">
        <v>23</v>
      </c>
      <c r="C111" s="192" t="s">
        <v>90</v>
      </c>
      <c r="D111" s="190" t="s">
        <v>384</v>
      </c>
      <c r="E111" s="198" t="s">
        <v>25</v>
      </c>
      <c r="F111" s="199">
        <v>45931</v>
      </c>
      <c r="G111" s="196">
        <v>16500</v>
      </c>
      <c r="H111" s="196">
        <v>0</v>
      </c>
      <c r="I111" s="196">
        <v>16500</v>
      </c>
      <c r="J111" s="196">
        <v>473.55</v>
      </c>
      <c r="K111" s="196">
        <v>0</v>
      </c>
      <c r="L111" s="196">
        <v>501.6</v>
      </c>
      <c r="M111" s="196">
        <v>25</v>
      </c>
      <c r="N111" s="195">
        <f t="shared" si="2"/>
        <v>1000.1500000000001</v>
      </c>
      <c r="O111" s="195">
        <f t="shared" si="3"/>
        <v>15499.85</v>
      </c>
    </row>
    <row r="112" spans="1:19" ht="37.5" customHeight="1" x14ac:dyDescent="0.5">
      <c r="A112" s="190" t="s">
        <v>108</v>
      </c>
      <c r="B112" s="191" t="s">
        <v>15</v>
      </c>
      <c r="C112" s="192" t="s">
        <v>379</v>
      </c>
      <c r="D112" s="190" t="s">
        <v>395</v>
      </c>
      <c r="E112" s="198" t="s">
        <v>25</v>
      </c>
      <c r="F112" s="199">
        <v>44409</v>
      </c>
      <c r="G112" s="196">
        <v>26500</v>
      </c>
      <c r="H112" s="196">
        <v>0</v>
      </c>
      <c r="I112" s="196">
        <v>26500</v>
      </c>
      <c r="J112" s="196">
        <v>760.55</v>
      </c>
      <c r="K112" s="196">
        <v>0</v>
      </c>
      <c r="L112" s="196">
        <v>805.6</v>
      </c>
      <c r="M112" s="196">
        <v>25</v>
      </c>
      <c r="N112" s="195">
        <f t="shared" si="2"/>
        <v>1591.15</v>
      </c>
      <c r="O112" s="195">
        <f t="shared" si="3"/>
        <v>24908.85</v>
      </c>
      <c r="Q112" s="21"/>
    </row>
    <row r="113" spans="1:17" ht="39" customHeight="1" x14ac:dyDescent="0.5">
      <c r="A113" s="190" t="s">
        <v>109</v>
      </c>
      <c r="B113" s="191" t="s">
        <v>15</v>
      </c>
      <c r="C113" s="192" t="s">
        <v>379</v>
      </c>
      <c r="D113" s="190" t="s">
        <v>395</v>
      </c>
      <c r="E113" s="198" t="s">
        <v>25</v>
      </c>
      <c r="F113" s="199">
        <v>39448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225</v>
      </c>
      <c r="N113" s="195">
        <f t="shared" si="2"/>
        <v>1791.15</v>
      </c>
      <c r="O113" s="195">
        <f t="shared" si="3"/>
        <v>24708.85</v>
      </c>
      <c r="Q113" s="21"/>
    </row>
    <row r="114" spans="1:17" ht="63" x14ac:dyDescent="0.5">
      <c r="A114" s="190" t="s">
        <v>110</v>
      </c>
      <c r="B114" s="191" t="s">
        <v>23</v>
      </c>
      <c r="C114" s="192" t="s">
        <v>28</v>
      </c>
      <c r="D114" s="190" t="s">
        <v>395</v>
      </c>
      <c r="E114" s="198" t="s">
        <v>34</v>
      </c>
      <c r="F114" s="199">
        <v>39448</v>
      </c>
      <c r="G114" s="196">
        <v>25000</v>
      </c>
      <c r="H114" s="196">
        <v>0</v>
      </c>
      <c r="I114" s="196">
        <v>25000</v>
      </c>
      <c r="J114" s="196">
        <v>717.5</v>
      </c>
      <c r="K114" s="196">
        <v>0</v>
      </c>
      <c r="L114" s="196">
        <v>760</v>
      </c>
      <c r="M114" s="196">
        <v>11103.91</v>
      </c>
      <c r="N114" s="195">
        <f t="shared" si="2"/>
        <v>12581.41</v>
      </c>
      <c r="O114" s="195">
        <f t="shared" si="3"/>
        <v>12418.59</v>
      </c>
      <c r="Q114" s="21"/>
    </row>
    <row r="115" spans="1:17" s="132" customFormat="1" ht="63" x14ac:dyDescent="0.5">
      <c r="A115" s="190" t="s">
        <v>111</v>
      </c>
      <c r="B115" s="208" t="s">
        <v>23</v>
      </c>
      <c r="C115" s="190" t="s">
        <v>28</v>
      </c>
      <c r="D115" s="190" t="s">
        <v>395</v>
      </c>
      <c r="E115" s="198" t="s">
        <v>34</v>
      </c>
      <c r="F115" s="199">
        <v>39448</v>
      </c>
      <c r="G115" s="196">
        <v>25000</v>
      </c>
      <c r="H115" s="196">
        <v>0</v>
      </c>
      <c r="I115" s="196">
        <v>25000</v>
      </c>
      <c r="J115" s="196">
        <v>717.5</v>
      </c>
      <c r="K115" s="196">
        <v>0</v>
      </c>
      <c r="L115" s="196">
        <v>760</v>
      </c>
      <c r="M115" s="196">
        <v>4302.95</v>
      </c>
      <c r="N115" s="195">
        <f t="shared" si="2"/>
        <v>5780.45</v>
      </c>
      <c r="O115" s="195">
        <f t="shared" si="3"/>
        <v>19219.55</v>
      </c>
      <c r="Q115" s="133"/>
    </row>
    <row r="116" spans="1:17" ht="24.75" customHeight="1" x14ac:dyDescent="0.5">
      <c r="A116" s="190" t="s">
        <v>112</v>
      </c>
      <c r="B116" s="191" t="s">
        <v>15</v>
      </c>
      <c r="C116" s="192" t="s">
        <v>90</v>
      </c>
      <c r="D116" s="190" t="s">
        <v>395</v>
      </c>
      <c r="E116" s="198" t="s">
        <v>25</v>
      </c>
      <c r="F116" s="199">
        <v>39569</v>
      </c>
      <c r="G116" s="196">
        <v>16500</v>
      </c>
      <c r="H116" s="196">
        <v>0</v>
      </c>
      <c r="I116" s="196">
        <v>16500</v>
      </c>
      <c r="J116" s="196">
        <v>473.55</v>
      </c>
      <c r="K116" s="196">
        <v>0</v>
      </c>
      <c r="L116" s="196">
        <v>501.6</v>
      </c>
      <c r="M116" s="196">
        <v>125</v>
      </c>
      <c r="N116" s="195">
        <f t="shared" si="2"/>
        <v>1100.1500000000001</v>
      </c>
      <c r="O116" s="195">
        <f t="shared" si="3"/>
        <v>15399.85</v>
      </c>
      <c r="Q116" s="21"/>
    </row>
    <row r="117" spans="1:17" ht="63" x14ac:dyDescent="0.5">
      <c r="A117" s="190" t="s">
        <v>113</v>
      </c>
      <c r="B117" s="191" t="s">
        <v>15</v>
      </c>
      <c r="C117" s="192" t="s">
        <v>90</v>
      </c>
      <c r="D117" s="190" t="s">
        <v>395</v>
      </c>
      <c r="E117" s="198" t="s">
        <v>34</v>
      </c>
      <c r="F117" s="199">
        <v>39448</v>
      </c>
      <c r="G117" s="196">
        <v>16500</v>
      </c>
      <c r="H117" s="196">
        <v>0</v>
      </c>
      <c r="I117" s="196">
        <v>16500</v>
      </c>
      <c r="J117" s="196">
        <v>473.55</v>
      </c>
      <c r="K117" s="196">
        <v>0</v>
      </c>
      <c r="L117" s="196">
        <v>501.6</v>
      </c>
      <c r="M117" s="196">
        <v>125</v>
      </c>
      <c r="N117" s="195">
        <f t="shared" si="2"/>
        <v>1100.1500000000001</v>
      </c>
      <c r="O117" s="195">
        <f t="shared" si="3"/>
        <v>15399.85</v>
      </c>
      <c r="Q117" s="21"/>
    </row>
    <row r="118" spans="1:17" ht="63" x14ac:dyDescent="0.5">
      <c r="A118" s="190" t="s">
        <v>114</v>
      </c>
      <c r="B118" s="191" t="s">
        <v>15</v>
      </c>
      <c r="C118" s="192" t="s">
        <v>379</v>
      </c>
      <c r="D118" s="190" t="s">
        <v>395</v>
      </c>
      <c r="E118" s="198" t="s">
        <v>34</v>
      </c>
      <c r="F118" s="199">
        <v>39448</v>
      </c>
      <c r="G118" s="196">
        <v>26500</v>
      </c>
      <c r="H118" s="196">
        <v>0</v>
      </c>
      <c r="I118" s="196">
        <v>26500</v>
      </c>
      <c r="J118" s="196">
        <v>760.55</v>
      </c>
      <c r="K118" s="196">
        <v>0</v>
      </c>
      <c r="L118" s="196">
        <v>805.6</v>
      </c>
      <c r="M118" s="196">
        <v>13041.16</v>
      </c>
      <c r="N118" s="195">
        <f t="shared" si="2"/>
        <v>14607.31</v>
      </c>
      <c r="O118" s="195">
        <f t="shared" si="3"/>
        <v>11892.69</v>
      </c>
      <c r="Q118" s="21"/>
    </row>
    <row r="119" spans="1:17" ht="63" x14ac:dyDescent="0.5">
      <c r="A119" s="190" t="s">
        <v>115</v>
      </c>
      <c r="B119" s="191" t="s">
        <v>15</v>
      </c>
      <c r="C119" s="192" t="s">
        <v>90</v>
      </c>
      <c r="D119" s="190" t="s">
        <v>395</v>
      </c>
      <c r="E119" s="198" t="s">
        <v>34</v>
      </c>
      <c r="F119" s="199">
        <v>39448</v>
      </c>
      <c r="G119" s="196">
        <v>16500</v>
      </c>
      <c r="H119" s="196">
        <v>0</v>
      </c>
      <c r="I119" s="196">
        <v>16500</v>
      </c>
      <c r="J119" s="196">
        <v>473.55</v>
      </c>
      <c r="K119" s="196">
        <v>0</v>
      </c>
      <c r="L119" s="196">
        <v>501.6</v>
      </c>
      <c r="M119" s="196">
        <v>225</v>
      </c>
      <c r="N119" s="195">
        <f t="shared" si="2"/>
        <v>1200.1500000000001</v>
      </c>
      <c r="O119" s="195">
        <f t="shared" si="3"/>
        <v>15299.85</v>
      </c>
      <c r="Q119" s="21"/>
    </row>
    <row r="120" spans="1:17" ht="62.25" customHeight="1" x14ac:dyDescent="0.5">
      <c r="A120" s="190" t="s">
        <v>116</v>
      </c>
      <c r="B120" s="191" t="s">
        <v>15</v>
      </c>
      <c r="C120" s="192" t="s">
        <v>90</v>
      </c>
      <c r="D120" s="190" t="s">
        <v>395</v>
      </c>
      <c r="E120" s="198" t="s">
        <v>34</v>
      </c>
      <c r="F120" s="199">
        <v>40087</v>
      </c>
      <c r="G120" s="196">
        <v>16500</v>
      </c>
      <c r="H120" s="196">
        <v>0</v>
      </c>
      <c r="I120" s="196">
        <v>16500</v>
      </c>
      <c r="J120" s="196">
        <v>473.55</v>
      </c>
      <c r="K120" s="196">
        <v>0</v>
      </c>
      <c r="L120" s="196">
        <v>501.6</v>
      </c>
      <c r="M120" s="196">
        <v>345</v>
      </c>
      <c r="N120" s="195">
        <f t="shared" si="2"/>
        <v>1320.15</v>
      </c>
      <c r="O120" s="195">
        <f t="shared" si="3"/>
        <v>15179.85</v>
      </c>
      <c r="Q120" s="21"/>
    </row>
    <row r="121" spans="1:17" s="132" customFormat="1" ht="63" x14ac:dyDescent="0.5">
      <c r="A121" s="190" t="s">
        <v>117</v>
      </c>
      <c r="B121" s="208" t="s">
        <v>15</v>
      </c>
      <c r="C121" s="190" t="s">
        <v>90</v>
      </c>
      <c r="D121" s="190" t="s">
        <v>395</v>
      </c>
      <c r="E121" s="198" t="s">
        <v>34</v>
      </c>
      <c r="F121" s="199">
        <v>40087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207">
        <v>2144.7800000000002</v>
      </c>
      <c r="N121" s="195">
        <f t="shared" si="2"/>
        <v>3119.9300000000003</v>
      </c>
      <c r="O121" s="195">
        <f t="shared" si="3"/>
        <v>13380.07</v>
      </c>
      <c r="Q121" s="133"/>
    </row>
    <row r="122" spans="1:17" s="132" customFormat="1" ht="32.25" customHeight="1" x14ac:dyDescent="0.5">
      <c r="A122" s="190" t="s">
        <v>118</v>
      </c>
      <c r="B122" s="208" t="s">
        <v>15</v>
      </c>
      <c r="C122" s="190" t="s">
        <v>90</v>
      </c>
      <c r="D122" s="190" t="s">
        <v>395</v>
      </c>
      <c r="E122" s="198" t="s">
        <v>25</v>
      </c>
      <c r="F122" s="199">
        <v>39448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207">
        <v>2144.7800000000002</v>
      </c>
      <c r="N122" s="195">
        <f t="shared" si="2"/>
        <v>3119.9300000000003</v>
      </c>
      <c r="O122" s="195">
        <f t="shared" si="3"/>
        <v>13380.07</v>
      </c>
      <c r="Q122" s="133"/>
    </row>
    <row r="123" spans="1:17" ht="34.5" customHeight="1" x14ac:dyDescent="0.5">
      <c r="A123" s="190" t="s">
        <v>119</v>
      </c>
      <c r="B123" s="191" t="s">
        <v>15</v>
      </c>
      <c r="C123" s="192" t="s">
        <v>90</v>
      </c>
      <c r="D123" s="190" t="s">
        <v>395</v>
      </c>
      <c r="E123" s="198" t="s">
        <v>25</v>
      </c>
      <c r="F123" s="199">
        <v>44621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196">
        <v>25</v>
      </c>
      <c r="N123" s="195">
        <f t="shared" si="2"/>
        <v>1000.1500000000001</v>
      </c>
      <c r="O123" s="195">
        <f t="shared" si="3"/>
        <v>15499.85</v>
      </c>
      <c r="Q123" s="21"/>
    </row>
    <row r="124" spans="1:17" ht="33" customHeight="1" x14ac:dyDescent="0.5">
      <c r="A124" s="190" t="s">
        <v>120</v>
      </c>
      <c r="B124" s="191" t="s">
        <v>15</v>
      </c>
      <c r="C124" s="192" t="s">
        <v>90</v>
      </c>
      <c r="D124" s="190" t="s">
        <v>395</v>
      </c>
      <c r="E124" s="198" t="s">
        <v>34</v>
      </c>
      <c r="F124" s="199">
        <v>39448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196">
        <v>125</v>
      </c>
      <c r="N124" s="195">
        <f t="shared" si="2"/>
        <v>1100.1500000000001</v>
      </c>
      <c r="O124" s="195">
        <f t="shared" si="3"/>
        <v>15399.85</v>
      </c>
      <c r="Q124" s="21"/>
    </row>
    <row r="125" spans="1:17" ht="38.25" customHeight="1" x14ac:dyDescent="0.5">
      <c r="A125" s="190" t="s">
        <v>171</v>
      </c>
      <c r="B125" s="191" t="s">
        <v>15</v>
      </c>
      <c r="C125" s="192" t="s">
        <v>86</v>
      </c>
      <c r="D125" s="190" t="s">
        <v>395</v>
      </c>
      <c r="E125" s="198" t="s">
        <v>25</v>
      </c>
      <c r="F125" s="199">
        <v>44866</v>
      </c>
      <c r="G125" s="196">
        <v>15000</v>
      </c>
      <c r="H125" s="196">
        <v>0</v>
      </c>
      <c r="I125" s="196">
        <v>15000</v>
      </c>
      <c r="J125" s="196">
        <v>430.5</v>
      </c>
      <c r="K125" s="196">
        <v>0</v>
      </c>
      <c r="L125" s="196">
        <v>456</v>
      </c>
      <c r="M125" s="200">
        <v>25</v>
      </c>
      <c r="N125" s="195">
        <f t="shared" si="2"/>
        <v>911.5</v>
      </c>
      <c r="O125" s="195">
        <f t="shared" si="3"/>
        <v>14088.5</v>
      </c>
      <c r="Q125" s="21"/>
    </row>
    <row r="126" spans="1:17" ht="40.5" customHeight="1" x14ac:dyDescent="0.5">
      <c r="A126" s="190" t="s">
        <v>121</v>
      </c>
      <c r="B126" s="191" t="s">
        <v>15</v>
      </c>
      <c r="C126" s="192" t="s">
        <v>86</v>
      </c>
      <c r="D126" s="190" t="s">
        <v>395</v>
      </c>
      <c r="E126" s="198" t="s">
        <v>25</v>
      </c>
      <c r="F126" s="199">
        <v>39448</v>
      </c>
      <c r="G126" s="196">
        <v>15000</v>
      </c>
      <c r="H126" s="196">
        <v>0</v>
      </c>
      <c r="I126" s="196">
        <v>15000</v>
      </c>
      <c r="J126" s="196">
        <v>430.5</v>
      </c>
      <c r="K126" s="196">
        <v>0</v>
      </c>
      <c r="L126" s="196">
        <v>456</v>
      </c>
      <c r="M126" s="200">
        <v>14093.5</v>
      </c>
      <c r="N126" s="195">
        <f t="shared" si="2"/>
        <v>14980</v>
      </c>
      <c r="O126" s="195">
        <f t="shared" si="3"/>
        <v>20</v>
      </c>
      <c r="Q126" s="21"/>
    </row>
    <row r="127" spans="1:17" ht="35.25" customHeight="1" x14ac:dyDescent="0.5">
      <c r="A127" s="190" t="s">
        <v>351</v>
      </c>
      <c r="B127" s="201" t="s">
        <v>15</v>
      </c>
      <c r="C127" s="202" t="s">
        <v>352</v>
      </c>
      <c r="D127" s="190" t="s">
        <v>395</v>
      </c>
      <c r="E127" s="198" t="s">
        <v>25</v>
      </c>
      <c r="F127" s="199">
        <v>45383</v>
      </c>
      <c r="G127" s="196">
        <v>16500</v>
      </c>
      <c r="H127" s="196">
        <v>0</v>
      </c>
      <c r="I127" s="196">
        <v>16500</v>
      </c>
      <c r="J127" s="196">
        <v>473.55</v>
      </c>
      <c r="K127" s="196">
        <v>0</v>
      </c>
      <c r="L127" s="196">
        <v>501.6</v>
      </c>
      <c r="M127" s="196">
        <v>25</v>
      </c>
      <c r="N127" s="195">
        <f t="shared" si="2"/>
        <v>1000.1500000000001</v>
      </c>
      <c r="O127" s="195">
        <f t="shared" si="3"/>
        <v>15499.85</v>
      </c>
    </row>
    <row r="128" spans="1:17" ht="39.75" customHeight="1" x14ac:dyDescent="0.5">
      <c r="A128" s="190" t="s">
        <v>366</v>
      </c>
      <c r="B128" s="201" t="s">
        <v>15</v>
      </c>
      <c r="C128" s="202" t="s">
        <v>90</v>
      </c>
      <c r="D128" s="190" t="s">
        <v>395</v>
      </c>
      <c r="E128" s="198" t="s">
        <v>25</v>
      </c>
      <c r="F128" s="199">
        <v>45444</v>
      </c>
      <c r="G128" s="196">
        <v>16500</v>
      </c>
      <c r="H128" s="196">
        <v>0</v>
      </c>
      <c r="I128" s="196">
        <v>16500</v>
      </c>
      <c r="J128" s="196">
        <v>473.55</v>
      </c>
      <c r="K128" s="196">
        <v>0</v>
      </c>
      <c r="L128" s="196">
        <v>501.6</v>
      </c>
      <c r="M128" s="196">
        <v>25</v>
      </c>
      <c r="N128" s="195">
        <f t="shared" si="2"/>
        <v>1000.1500000000001</v>
      </c>
      <c r="O128" s="195">
        <f t="shared" si="3"/>
        <v>15499.85</v>
      </c>
    </row>
    <row r="129" spans="1:17" ht="47.25" customHeight="1" x14ac:dyDescent="0.5">
      <c r="A129" s="190" t="s">
        <v>451</v>
      </c>
      <c r="B129" s="201" t="s">
        <v>15</v>
      </c>
      <c r="C129" s="192" t="s">
        <v>90</v>
      </c>
      <c r="D129" s="190" t="s">
        <v>452</v>
      </c>
      <c r="E129" s="198" t="s">
        <v>25</v>
      </c>
      <c r="F129" s="199">
        <v>45597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200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473</v>
      </c>
      <c r="B130" s="201" t="s">
        <v>15</v>
      </c>
      <c r="C130" s="202" t="s">
        <v>346</v>
      </c>
      <c r="D130" s="190" t="s">
        <v>452</v>
      </c>
      <c r="E130" s="198" t="s">
        <v>25</v>
      </c>
      <c r="F130" s="199">
        <v>45627</v>
      </c>
      <c r="G130" s="196">
        <v>26500</v>
      </c>
      <c r="H130" s="196">
        <v>0</v>
      </c>
      <c r="I130" s="196">
        <v>26500</v>
      </c>
      <c r="J130" s="196">
        <v>760.55</v>
      </c>
      <c r="K130" s="196">
        <v>0</v>
      </c>
      <c r="L130" s="196">
        <v>805.6</v>
      </c>
      <c r="M130" s="196">
        <v>25</v>
      </c>
      <c r="N130" s="195">
        <f t="shared" si="2"/>
        <v>1591.15</v>
      </c>
      <c r="O130" s="195">
        <f t="shared" si="3"/>
        <v>24908.85</v>
      </c>
    </row>
    <row r="131" spans="1:17" ht="27.75" customHeight="1" x14ac:dyDescent="0.5">
      <c r="A131" s="190" t="s">
        <v>122</v>
      </c>
      <c r="B131" s="191" t="s">
        <v>15</v>
      </c>
      <c r="C131" s="192" t="s">
        <v>379</v>
      </c>
      <c r="D131" s="190" t="s">
        <v>396</v>
      </c>
      <c r="E131" s="198" t="s">
        <v>25</v>
      </c>
      <c r="F131" s="199">
        <v>44409</v>
      </c>
      <c r="G131" s="196">
        <v>26500</v>
      </c>
      <c r="H131" s="196">
        <v>0</v>
      </c>
      <c r="I131" s="196">
        <v>26500</v>
      </c>
      <c r="J131" s="196">
        <v>760.55</v>
      </c>
      <c r="K131" s="196">
        <v>0</v>
      </c>
      <c r="L131" s="196">
        <v>805.6</v>
      </c>
      <c r="M131" s="196">
        <v>25</v>
      </c>
      <c r="N131" s="195">
        <f t="shared" si="2"/>
        <v>1591.15</v>
      </c>
      <c r="O131" s="195">
        <f t="shared" si="3"/>
        <v>24908.85</v>
      </c>
      <c r="Q131" s="21"/>
    </row>
    <row r="132" spans="1:17" ht="38.25" customHeight="1" x14ac:dyDescent="0.5">
      <c r="A132" s="190" t="s">
        <v>123</v>
      </c>
      <c r="B132" s="191" t="s">
        <v>15</v>
      </c>
      <c r="C132" s="192" t="s">
        <v>90</v>
      </c>
      <c r="D132" s="190" t="s">
        <v>396</v>
      </c>
      <c r="E132" s="198" t="s">
        <v>34</v>
      </c>
      <c r="F132" s="199">
        <v>44166</v>
      </c>
      <c r="G132" s="196">
        <v>16500</v>
      </c>
      <c r="H132" s="196">
        <v>0</v>
      </c>
      <c r="I132" s="196">
        <v>16500</v>
      </c>
      <c r="J132" s="196">
        <v>473.55</v>
      </c>
      <c r="K132" s="196">
        <v>0</v>
      </c>
      <c r="L132" s="196">
        <v>501.6</v>
      </c>
      <c r="M132" s="196">
        <v>2044.78</v>
      </c>
      <c r="N132" s="195">
        <f t="shared" si="2"/>
        <v>3019.9300000000003</v>
      </c>
      <c r="O132" s="195">
        <f t="shared" si="3"/>
        <v>13480.07</v>
      </c>
      <c r="Q132" s="21"/>
    </row>
    <row r="133" spans="1:17" ht="45.75" customHeight="1" x14ac:dyDescent="0.5">
      <c r="A133" s="190" t="s">
        <v>124</v>
      </c>
      <c r="B133" s="191" t="s">
        <v>23</v>
      </c>
      <c r="C133" s="192" t="s">
        <v>90</v>
      </c>
      <c r="D133" s="190" t="s">
        <v>396</v>
      </c>
      <c r="E133" s="198" t="s">
        <v>25</v>
      </c>
      <c r="F133" s="199">
        <v>44501</v>
      </c>
      <c r="G133" s="196">
        <v>16500</v>
      </c>
      <c r="H133" s="196">
        <v>0</v>
      </c>
      <c r="I133" s="196">
        <v>16500</v>
      </c>
      <c r="J133" s="196">
        <v>473.55</v>
      </c>
      <c r="K133" s="196">
        <v>0</v>
      </c>
      <c r="L133" s="196">
        <v>501.6</v>
      </c>
      <c r="M133" s="196">
        <v>25</v>
      </c>
      <c r="N133" s="195">
        <f t="shared" si="2"/>
        <v>1000.1500000000001</v>
      </c>
      <c r="O133" s="195">
        <f t="shared" si="3"/>
        <v>15499.85</v>
      </c>
      <c r="Q133" s="21"/>
    </row>
    <row r="134" spans="1:17" ht="46.5" customHeight="1" x14ac:dyDescent="0.5">
      <c r="A134" s="190" t="s">
        <v>125</v>
      </c>
      <c r="B134" s="191" t="s">
        <v>15</v>
      </c>
      <c r="C134" s="192" t="s">
        <v>90</v>
      </c>
      <c r="D134" s="190" t="s">
        <v>396</v>
      </c>
      <c r="E134" s="198" t="s">
        <v>25</v>
      </c>
      <c r="F134" s="199">
        <v>44501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25</v>
      </c>
      <c r="N134" s="195">
        <f t="shared" si="2"/>
        <v>1000.1500000000001</v>
      </c>
      <c r="O134" s="195">
        <f t="shared" si="3"/>
        <v>15499.85</v>
      </c>
      <c r="Q134" s="21"/>
    </row>
    <row r="135" spans="1:17" ht="35.25" customHeight="1" x14ac:dyDescent="0.5">
      <c r="A135" s="190" t="s">
        <v>126</v>
      </c>
      <c r="B135" s="191" t="s">
        <v>15</v>
      </c>
      <c r="C135" s="192" t="s">
        <v>90</v>
      </c>
      <c r="D135" s="190" t="s">
        <v>396</v>
      </c>
      <c r="E135" s="198" t="s">
        <v>25</v>
      </c>
      <c r="F135" s="199">
        <v>44531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36.75" customHeight="1" x14ac:dyDescent="0.5">
      <c r="A136" s="190" t="s">
        <v>360</v>
      </c>
      <c r="B136" s="201" t="s">
        <v>15</v>
      </c>
      <c r="C136" s="202" t="s">
        <v>352</v>
      </c>
      <c r="D136" s="190" t="s">
        <v>406</v>
      </c>
      <c r="E136" s="198" t="s">
        <v>25</v>
      </c>
      <c r="F136" s="199">
        <v>45413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125</v>
      </c>
      <c r="N136" s="195">
        <f t="shared" si="2"/>
        <v>1100.1500000000001</v>
      </c>
      <c r="O136" s="195">
        <f t="shared" si="3"/>
        <v>15399.85</v>
      </c>
    </row>
    <row r="137" spans="1:17" ht="31.5" x14ac:dyDescent="0.5">
      <c r="A137" s="190" t="s">
        <v>127</v>
      </c>
      <c r="B137" s="191" t="s">
        <v>15</v>
      </c>
      <c r="C137" s="192" t="s">
        <v>380</v>
      </c>
      <c r="D137" s="190" t="s">
        <v>397</v>
      </c>
      <c r="E137" s="198" t="s">
        <v>25</v>
      </c>
      <c r="F137" s="199">
        <v>39448</v>
      </c>
      <c r="G137" s="196">
        <v>35000</v>
      </c>
      <c r="H137" s="196">
        <v>0</v>
      </c>
      <c r="I137" s="196">
        <v>35000</v>
      </c>
      <c r="J137" s="196">
        <v>1004.5</v>
      </c>
      <c r="K137" s="196">
        <v>0</v>
      </c>
      <c r="L137" s="196">
        <v>1064</v>
      </c>
      <c r="M137" s="196">
        <v>12891.22</v>
      </c>
      <c r="N137" s="195">
        <f t="shared" si="2"/>
        <v>14959.72</v>
      </c>
      <c r="O137" s="195">
        <f t="shared" si="3"/>
        <v>20040.28</v>
      </c>
      <c r="Q137" s="21"/>
    </row>
    <row r="138" spans="1:17" ht="63" x14ac:dyDescent="0.5">
      <c r="A138" s="190" t="s">
        <v>128</v>
      </c>
      <c r="B138" s="191" t="s">
        <v>15</v>
      </c>
      <c r="C138" s="192" t="s">
        <v>90</v>
      </c>
      <c r="D138" s="190" t="s">
        <v>397</v>
      </c>
      <c r="E138" s="198" t="s">
        <v>34</v>
      </c>
      <c r="F138" s="199">
        <v>39448</v>
      </c>
      <c r="G138" s="196">
        <v>16500</v>
      </c>
      <c r="H138" s="196">
        <v>0</v>
      </c>
      <c r="I138" s="196">
        <v>16500</v>
      </c>
      <c r="J138" s="196">
        <v>473.55</v>
      </c>
      <c r="K138" s="196">
        <v>0</v>
      </c>
      <c r="L138" s="196">
        <v>501.6</v>
      </c>
      <c r="M138" s="207">
        <v>1944.78</v>
      </c>
      <c r="N138" s="195">
        <f t="shared" ref="N138:N201" si="4">J138+K138+L138+M138</f>
        <v>2919.9300000000003</v>
      </c>
      <c r="O138" s="195">
        <f t="shared" ref="O138:O201" si="5">G138-N138</f>
        <v>13580.07</v>
      </c>
      <c r="Q138" s="21"/>
    </row>
    <row r="139" spans="1:17" ht="31.5" x14ac:dyDescent="0.5">
      <c r="A139" s="190" t="s">
        <v>364</v>
      </c>
      <c r="B139" s="201" t="s">
        <v>15</v>
      </c>
      <c r="C139" s="202" t="s">
        <v>352</v>
      </c>
      <c r="D139" s="190" t="s">
        <v>397</v>
      </c>
      <c r="E139" s="198" t="s">
        <v>25</v>
      </c>
      <c r="F139" s="199">
        <v>45444</v>
      </c>
      <c r="G139" s="196">
        <v>16500</v>
      </c>
      <c r="H139" s="196">
        <v>0</v>
      </c>
      <c r="I139" s="196">
        <v>16500</v>
      </c>
      <c r="J139" s="196">
        <v>473.55</v>
      </c>
      <c r="K139" s="196">
        <v>0</v>
      </c>
      <c r="L139" s="196">
        <v>501.6</v>
      </c>
      <c r="M139" s="196">
        <v>25</v>
      </c>
      <c r="N139" s="195">
        <f t="shared" si="4"/>
        <v>1000.1500000000001</v>
      </c>
      <c r="O139" s="195">
        <f t="shared" si="5"/>
        <v>15499.85</v>
      </c>
    </row>
    <row r="140" spans="1:17" ht="31.5" x14ac:dyDescent="0.5">
      <c r="A140" s="190" t="s">
        <v>365</v>
      </c>
      <c r="B140" s="201" t="s">
        <v>15</v>
      </c>
      <c r="C140" s="202" t="s">
        <v>352</v>
      </c>
      <c r="D140" s="190" t="s">
        <v>397</v>
      </c>
      <c r="E140" s="198" t="s">
        <v>25</v>
      </c>
      <c r="F140" s="199">
        <v>45444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196">
        <v>25</v>
      </c>
      <c r="N140" s="195">
        <f t="shared" si="4"/>
        <v>1000.1500000000001</v>
      </c>
      <c r="O140" s="195">
        <f t="shared" si="5"/>
        <v>15499.85</v>
      </c>
    </row>
    <row r="141" spans="1:17" ht="31.5" x14ac:dyDescent="0.5">
      <c r="A141" s="190" t="s">
        <v>369</v>
      </c>
      <c r="B141" s="201" t="s">
        <v>15</v>
      </c>
      <c r="C141" s="202" t="s">
        <v>352</v>
      </c>
      <c r="D141" s="190" t="s">
        <v>397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  <c r="Q141" s="21"/>
    </row>
    <row r="142" spans="1:17" ht="31.5" x14ac:dyDescent="0.5">
      <c r="A142" s="190" t="s">
        <v>371</v>
      </c>
      <c r="B142" s="201" t="s">
        <v>15</v>
      </c>
      <c r="C142" s="202" t="s">
        <v>90</v>
      </c>
      <c r="D142" s="190" t="s">
        <v>397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  <c r="Q142" s="21"/>
    </row>
    <row r="143" spans="1:17" ht="31.5" x14ac:dyDescent="0.5">
      <c r="A143" s="190" t="s">
        <v>548</v>
      </c>
      <c r="B143" s="201" t="s">
        <v>15</v>
      </c>
      <c r="C143" s="202" t="s">
        <v>90</v>
      </c>
      <c r="D143" s="190" t="s">
        <v>397</v>
      </c>
      <c r="E143" s="198" t="s">
        <v>25</v>
      </c>
      <c r="F143" s="199">
        <v>46113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  <c r="Q143" s="21"/>
    </row>
    <row r="144" spans="1:17" ht="42.75" customHeight="1" x14ac:dyDescent="0.5">
      <c r="A144" s="190" t="s">
        <v>129</v>
      </c>
      <c r="B144" s="191" t="s">
        <v>15</v>
      </c>
      <c r="C144" s="192" t="s">
        <v>379</v>
      </c>
      <c r="D144" s="190" t="s">
        <v>398</v>
      </c>
      <c r="E144" s="198" t="s">
        <v>25</v>
      </c>
      <c r="F144" s="199">
        <v>44531</v>
      </c>
      <c r="G144" s="196">
        <v>26500</v>
      </c>
      <c r="H144" s="196">
        <v>0</v>
      </c>
      <c r="I144" s="196">
        <v>26500</v>
      </c>
      <c r="J144" s="196">
        <v>760.55</v>
      </c>
      <c r="K144" s="196">
        <v>0</v>
      </c>
      <c r="L144" s="196">
        <v>805.6</v>
      </c>
      <c r="M144" s="196">
        <v>25</v>
      </c>
      <c r="N144" s="195">
        <f t="shared" si="4"/>
        <v>1591.15</v>
      </c>
      <c r="O144" s="195">
        <f t="shared" si="5"/>
        <v>24908.85</v>
      </c>
      <c r="Q144" s="21"/>
    </row>
    <row r="145" spans="1:17" ht="63" x14ac:dyDescent="0.5">
      <c r="A145" s="190" t="s">
        <v>130</v>
      </c>
      <c r="B145" s="191" t="s">
        <v>15</v>
      </c>
      <c r="C145" s="192" t="s">
        <v>90</v>
      </c>
      <c r="D145" s="190" t="s">
        <v>398</v>
      </c>
      <c r="E145" s="198" t="s">
        <v>34</v>
      </c>
      <c r="F145" s="199">
        <v>39448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39.75" customHeight="1" x14ac:dyDescent="0.5">
      <c r="A146" s="190" t="s">
        <v>131</v>
      </c>
      <c r="B146" s="191" t="s">
        <v>15</v>
      </c>
      <c r="C146" s="192" t="s">
        <v>90</v>
      </c>
      <c r="D146" s="190" t="s">
        <v>398</v>
      </c>
      <c r="E146" s="198" t="s">
        <v>25</v>
      </c>
      <c r="F146" s="199">
        <v>39448</v>
      </c>
      <c r="G146" s="196">
        <v>16500</v>
      </c>
      <c r="H146" s="196">
        <v>0</v>
      </c>
      <c r="I146" s="196">
        <v>16500</v>
      </c>
      <c r="J146" s="196">
        <v>473.55</v>
      </c>
      <c r="K146" s="196">
        <v>0</v>
      </c>
      <c r="L146" s="196">
        <v>501.6</v>
      </c>
      <c r="M146" s="196">
        <v>25</v>
      </c>
      <c r="N146" s="195">
        <f t="shared" si="4"/>
        <v>1000.1500000000001</v>
      </c>
      <c r="O146" s="195">
        <f t="shared" si="5"/>
        <v>15499.85</v>
      </c>
      <c r="Q146" s="21"/>
    </row>
    <row r="147" spans="1:17" ht="44.25" customHeight="1" x14ac:dyDescent="0.5">
      <c r="A147" s="190" t="s">
        <v>132</v>
      </c>
      <c r="B147" s="191" t="s">
        <v>15</v>
      </c>
      <c r="C147" s="192" t="s">
        <v>90</v>
      </c>
      <c r="D147" s="190" t="s">
        <v>398</v>
      </c>
      <c r="E147" s="198" t="s">
        <v>25</v>
      </c>
      <c r="F147" s="199">
        <v>44682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8.25" customHeight="1" x14ac:dyDescent="0.5">
      <c r="A148" s="190" t="s">
        <v>368</v>
      </c>
      <c r="B148" s="201" t="s">
        <v>23</v>
      </c>
      <c r="C148" s="202" t="s">
        <v>342</v>
      </c>
      <c r="D148" s="190" t="s">
        <v>398</v>
      </c>
      <c r="E148" s="198" t="s">
        <v>25</v>
      </c>
      <c r="F148" s="199">
        <v>45444</v>
      </c>
      <c r="G148" s="212">
        <v>25000</v>
      </c>
      <c r="H148" s="196">
        <v>0</v>
      </c>
      <c r="I148" s="212">
        <v>25000</v>
      </c>
      <c r="J148" s="196">
        <v>717.5</v>
      </c>
      <c r="K148" s="196">
        <v>0</v>
      </c>
      <c r="L148" s="196">
        <v>760</v>
      </c>
      <c r="M148" s="200">
        <v>25</v>
      </c>
      <c r="N148" s="195">
        <f t="shared" si="4"/>
        <v>1502.5</v>
      </c>
      <c r="O148" s="195">
        <f t="shared" si="5"/>
        <v>23497.5</v>
      </c>
    </row>
    <row r="149" spans="1:17" ht="63" x14ac:dyDescent="0.5">
      <c r="A149" s="190" t="s">
        <v>133</v>
      </c>
      <c r="B149" s="191" t="s">
        <v>23</v>
      </c>
      <c r="C149" s="192" t="s">
        <v>379</v>
      </c>
      <c r="D149" s="190" t="s">
        <v>399</v>
      </c>
      <c r="E149" s="198" t="s">
        <v>34</v>
      </c>
      <c r="F149" s="199">
        <v>39448</v>
      </c>
      <c r="G149" s="196">
        <v>31106.25</v>
      </c>
      <c r="H149" s="196">
        <v>0</v>
      </c>
      <c r="I149" s="196">
        <v>31106.25</v>
      </c>
      <c r="J149" s="196">
        <v>892.75</v>
      </c>
      <c r="K149" s="196">
        <v>0</v>
      </c>
      <c r="L149" s="196">
        <v>945.63</v>
      </c>
      <c r="M149" s="207">
        <v>1944.78</v>
      </c>
      <c r="N149" s="195">
        <f t="shared" si="4"/>
        <v>3783.16</v>
      </c>
      <c r="O149" s="195">
        <f t="shared" si="5"/>
        <v>27323.09</v>
      </c>
      <c r="Q149" s="21"/>
    </row>
    <row r="150" spans="1:17" ht="63" x14ac:dyDescent="0.5">
      <c r="A150" s="190" t="s">
        <v>134</v>
      </c>
      <c r="B150" s="191" t="s">
        <v>15</v>
      </c>
      <c r="C150" s="192" t="s">
        <v>379</v>
      </c>
      <c r="D150" s="190" t="s">
        <v>399</v>
      </c>
      <c r="E150" s="198" t="s">
        <v>34</v>
      </c>
      <c r="F150" s="199">
        <v>39448</v>
      </c>
      <c r="G150" s="196">
        <v>35000</v>
      </c>
      <c r="H150" s="196">
        <v>0</v>
      </c>
      <c r="I150" s="196">
        <v>35000</v>
      </c>
      <c r="J150" s="196">
        <v>1004.5</v>
      </c>
      <c r="K150" s="196">
        <v>0</v>
      </c>
      <c r="L150" s="196">
        <v>1064</v>
      </c>
      <c r="M150" s="207">
        <v>26298.959999999999</v>
      </c>
      <c r="N150" s="195">
        <f t="shared" si="4"/>
        <v>28367.46</v>
      </c>
      <c r="O150" s="195">
        <f t="shared" si="5"/>
        <v>6632.5400000000009</v>
      </c>
    </row>
    <row r="151" spans="1:17" ht="31.5" x14ac:dyDescent="0.5">
      <c r="A151" s="190" t="s">
        <v>135</v>
      </c>
      <c r="B151" s="191" t="s">
        <v>15</v>
      </c>
      <c r="C151" s="192" t="s">
        <v>379</v>
      </c>
      <c r="D151" s="190" t="s">
        <v>399</v>
      </c>
      <c r="E151" s="198" t="s">
        <v>25</v>
      </c>
      <c r="F151" s="199">
        <v>44105</v>
      </c>
      <c r="G151" s="196">
        <v>26500</v>
      </c>
      <c r="H151" s="196">
        <v>0</v>
      </c>
      <c r="I151" s="196">
        <v>26500</v>
      </c>
      <c r="J151" s="196">
        <v>760.55</v>
      </c>
      <c r="K151" s="196">
        <v>0</v>
      </c>
      <c r="L151" s="196">
        <v>805.6</v>
      </c>
      <c r="M151" s="196">
        <v>25</v>
      </c>
      <c r="N151" s="195">
        <f t="shared" si="4"/>
        <v>1591.15</v>
      </c>
      <c r="O151" s="195">
        <f t="shared" si="5"/>
        <v>24908.85</v>
      </c>
    </row>
    <row r="152" spans="1:17" ht="44.25" customHeight="1" x14ac:dyDescent="0.5">
      <c r="A152" s="190" t="s">
        <v>136</v>
      </c>
      <c r="B152" s="191" t="s">
        <v>15</v>
      </c>
      <c r="C152" s="192" t="s">
        <v>379</v>
      </c>
      <c r="D152" s="190" t="s">
        <v>399</v>
      </c>
      <c r="E152" s="198" t="s">
        <v>25</v>
      </c>
      <c r="F152" s="199">
        <v>44409</v>
      </c>
      <c r="G152" s="196">
        <v>26500</v>
      </c>
      <c r="H152" s="196">
        <v>0</v>
      </c>
      <c r="I152" s="196">
        <v>26500</v>
      </c>
      <c r="J152" s="196">
        <v>760.55</v>
      </c>
      <c r="K152" s="196">
        <v>0</v>
      </c>
      <c r="L152" s="196">
        <v>805.6</v>
      </c>
      <c r="M152" s="196">
        <v>25</v>
      </c>
      <c r="N152" s="195">
        <f t="shared" si="4"/>
        <v>1591.15</v>
      </c>
      <c r="O152" s="195">
        <f t="shared" si="5"/>
        <v>24908.85</v>
      </c>
    </row>
    <row r="153" spans="1:17" ht="63" x14ac:dyDescent="0.5">
      <c r="A153" s="190" t="s">
        <v>137</v>
      </c>
      <c r="B153" s="191" t="s">
        <v>15</v>
      </c>
      <c r="C153" s="192" t="s">
        <v>90</v>
      </c>
      <c r="D153" s="190" t="s">
        <v>399</v>
      </c>
      <c r="E153" s="198" t="s">
        <v>34</v>
      </c>
      <c r="F153" s="199">
        <v>39448</v>
      </c>
      <c r="G153" s="196">
        <v>16500</v>
      </c>
      <c r="H153" s="196">
        <v>0</v>
      </c>
      <c r="I153" s="196">
        <v>16500</v>
      </c>
      <c r="J153" s="196">
        <v>473.55</v>
      </c>
      <c r="K153" s="196">
        <v>0</v>
      </c>
      <c r="L153" s="196">
        <v>501.6</v>
      </c>
      <c r="M153" s="196">
        <v>25</v>
      </c>
      <c r="N153" s="195">
        <f t="shared" si="4"/>
        <v>1000.1500000000001</v>
      </c>
      <c r="O153" s="195">
        <f t="shared" si="5"/>
        <v>15499.85</v>
      </c>
    </row>
    <row r="154" spans="1:17" ht="63" x14ac:dyDescent="0.5">
      <c r="A154" s="190" t="s">
        <v>138</v>
      </c>
      <c r="B154" s="191" t="s">
        <v>23</v>
      </c>
      <c r="C154" s="192" t="s">
        <v>90</v>
      </c>
      <c r="D154" s="190" t="s">
        <v>399</v>
      </c>
      <c r="E154" s="198" t="s">
        <v>34</v>
      </c>
      <c r="F154" s="199">
        <v>39448</v>
      </c>
      <c r="G154" s="196">
        <v>16500</v>
      </c>
      <c r="H154" s="196">
        <v>0</v>
      </c>
      <c r="I154" s="196">
        <v>16500</v>
      </c>
      <c r="J154" s="196">
        <v>473.55</v>
      </c>
      <c r="K154" s="196">
        <v>0</v>
      </c>
      <c r="L154" s="196">
        <v>501.6</v>
      </c>
      <c r="M154" s="196">
        <v>1944.78</v>
      </c>
      <c r="N154" s="195">
        <f t="shared" si="4"/>
        <v>2919.9300000000003</v>
      </c>
      <c r="O154" s="195">
        <f t="shared" si="5"/>
        <v>13580.07</v>
      </c>
    </row>
    <row r="155" spans="1:17" ht="63" x14ac:dyDescent="0.5">
      <c r="A155" s="190" t="s">
        <v>139</v>
      </c>
      <c r="B155" s="191" t="s">
        <v>15</v>
      </c>
      <c r="C155" s="192" t="s">
        <v>90</v>
      </c>
      <c r="D155" s="190" t="s">
        <v>399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140</v>
      </c>
      <c r="B156" s="191" t="s">
        <v>15</v>
      </c>
      <c r="C156" s="192" t="s">
        <v>90</v>
      </c>
      <c r="D156" s="190" t="s">
        <v>399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25</v>
      </c>
      <c r="N156" s="195">
        <f t="shared" si="4"/>
        <v>1000.1500000000001</v>
      </c>
      <c r="O156" s="195">
        <f t="shared" si="5"/>
        <v>15499.85</v>
      </c>
    </row>
    <row r="157" spans="1:17" ht="63" x14ac:dyDescent="0.5">
      <c r="A157" s="190" t="s">
        <v>141</v>
      </c>
      <c r="B157" s="191" t="s">
        <v>15</v>
      </c>
      <c r="C157" s="192" t="s">
        <v>379</v>
      </c>
      <c r="D157" s="190" t="s">
        <v>399</v>
      </c>
      <c r="E157" s="198" t="s">
        <v>34</v>
      </c>
      <c r="F157" s="199">
        <v>39448</v>
      </c>
      <c r="G157" s="196">
        <v>35000</v>
      </c>
      <c r="H157" s="196">
        <v>0</v>
      </c>
      <c r="I157" s="196">
        <v>35000</v>
      </c>
      <c r="J157" s="196">
        <v>1004.5</v>
      </c>
      <c r="K157" s="196">
        <v>0</v>
      </c>
      <c r="L157" s="196">
        <v>1064</v>
      </c>
      <c r="M157" s="207">
        <v>1944.78</v>
      </c>
      <c r="N157" s="195">
        <f t="shared" si="4"/>
        <v>4013.2799999999997</v>
      </c>
      <c r="O157" s="195">
        <f t="shared" si="5"/>
        <v>30986.720000000001</v>
      </c>
    </row>
    <row r="158" spans="1:17" ht="57.75" customHeight="1" x14ac:dyDescent="0.5">
      <c r="A158" s="190" t="s">
        <v>142</v>
      </c>
      <c r="B158" s="191" t="s">
        <v>15</v>
      </c>
      <c r="C158" s="192" t="s">
        <v>90</v>
      </c>
      <c r="D158" s="190" t="s">
        <v>399</v>
      </c>
      <c r="E158" s="198" t="s">
        <v>34</v>
      </c>
      <c r="F158" s="199">
        <v>39600</v>
      </c>
      <c r="G158" s="196">
        <v>35000</v>
      </c>
      <c r="H158" s="196">
        <v>0</v>
      </c>
      <c r="I158" s="196">
        <v>35000</v>
      </c>
      <c r="J158" s="196">
        <v>1004.5</v>
      </c>
      <c r="K158" s="196">
        <v>0</v>
      </c>
      <c r="L158" s="196">
        <v>1064</v>
      </c>
      <c r="M158" s="200">
        <v>25</v>
      </c>
      <c r="N158" s="195">
        <f t="shared" si="4"/>
        <v>2093.5</v>
      </c>
      <c r="O158" s="195">
        <f t="shared" si="5"/>
        <v>32906.5</v>
      </c>
    </row>
    <row r="159" spans="1:17" s="132" customFormat="1" ht="40.5" customHeight="1" x14ac:dyDescent="0.5">
      <c r="A159" s="190" t="s">
        <v>143</v>
      </c>
      <c r="B159" s="208" t="s">
        <v>15</v>
      </c>
      <c r="C159" s="190" t="s">
        <v>90</v>
      </c>
      <c r="D159" s="190" t="s">
        <v>399</v>
      </c>
      <c r="E159" s="198" t="s">
        <v>25</v>
      </c>
      <c r="F159" s="199">
        <v>44105</v>
      </c>
      <c r="G159" s="196">
        <v>16500</v>
      </c>
      <c r="H159" s="196">
        <v>0</v>
      </c>
      <c r="I159" s="196">
        <v>16500</v>
      </c>
      <c r="J159" s="196">
        <v>473.55</v>
      </c>
      <c r="K159" s="196">
        <v>0</v>
      </c>
      <c r="L159" s="196">
        <v>501.6</v>
      </c>
      <c r="M159" s="207">
        <v>3864.56</v>
      </c>
      <c r="N159" s="195">
        <f t="shared" si="4"/>
        <v>4839.71</v>
      </c>
      <c r="O159" s="195">
        <f t="shared" si="5"/>
        <v>11660.29</v>
      </c>
    </row>
    <row r="160" spans="1:17" ht="42.75" customHeight="1" x14ac:dyDescent="0.5">
      <c r="A160" s="190" t="s">
        <v>144</v>
      </c>
      <c r="B160" s="191" t="s">
        <v>15</v>
      </c>
      <c r="C160" s="192" t="s">
        <v>90</v>
      </c>
      <c r="D160" s="190" t="s">
        <v>399</v>
      </c>
      <c r="E160" s="198" t="s">
        <v>25</v>
      </c>
      <c r="F160" s="199">
        <v>43497</v>
      </c>
      <c r="G160" s="196">
        <v>16500</v>
      </c>
      <c r="H160" s="196">
        <v>0</v>
      </c>
      <c r="I160" s="196">
        <v>16500</v>
      </c>
      <c r="J160" s="196">
        <v>473.55</v>
      </c>
      <c r="K160" s="196">
        <v>0</v>
      </c>
      <c r="L160" s="196">
        <v>501.6</v>
      </c>
      <c r="M160" s="196">
        <v>25</v>
      </c>
      <c r="N160" s="195">
        <f t="shared" si="4"/>
        <v>1000.1500000000001</v>
      </c>
      <c r="O160" s="195">
        <f t="shared" si="5"/>
        <v>15499.85</v>
      </c>
    </row>
    <row r="161" spans="1:15" ht="45" customHeight="1" x14ac:dyDescent="0.5">
      <c r="A161" s="190" t="s">
        <v>145</v>
      </c>
      <c r="B161" s="191" t="s">
        <v>15</v>
      </c>
      <c r="C161" s="192" t="s">
        <v>90</v>
      </c>
      <c r="D161" s="190" t="s">
        <v>399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196">
        <v>25</v>
      </c>
      <c r="N161" s="195">
        <f t="shared" si="4"/>
        <v>1000.1500000000001</v>
      </c>
      <c r="O161" s="195">
        <f t="shared" si="5"/>
        <v>15499.85</v>
      </c>
    </row>
    <row r="162" spans="1:15" ht="37.5" customHeight="1" x14ac:dyDescent="0.5">
      <c r="A162" s="190" t="s">
        <v>146</v>
      </c>
      <c r="B162" s="191" t="s">
        <v>15</v>
      </c>
      <c r="C162" s="192" t="s">
        <v>90</v>
      </c>
      <c r="D162" s="190" t="s">
        <v>399</v>
      </c>
      <c r="E162" s="198" t="s">
        <v>25</v>
      </c>
      <c r="F162" s="199">
        <v>44409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45" customHeight="1" x14ac:dyDescent="0.5">
      <c r="A163" s="190" t="s">
        <v>147</v>
      </c>
      <c r="B163" s="191" t="s">
        <v>15</v>
      </c>
      <c r="C163" s="192" t="s">
        <v>90</v>
      </c>
      <c r="D163" s="190" t="s">
        <v>399</v>
      </c>
      <c r="E163" s="198" t="s">
        <v>25</v>
      </c>
      <c r="F163" s="199">
        <v>44197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4.5" customHeight="1" x14ac:dyDescent="0.5">
      <c r="A164" s="190" t="s">
        <v>449</v>
      </c>
      <c r="B164" s="201" t="s">
        <v>15</v>
      </c>
      <c r="C164" s="202" t="s">
        <v>90</v>
      </c>
      <c r="D164" s="190" t="s">
        <v>450</v>
      </c>
      <c r="E164" s="198" t="s">
        <v>25</v>
      </c>
      <c r="F164" s="199">
        <v>45597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200">
        <v>25</v>
      </c>
      <c r="N164" s="195">
        <f t="shared" si="4"/>
        <v>1000.1500000000001</v>
      </c>
      <c r="O164" s="195">
        <f t="shared" si="5"/>
        <v>15499.85</v>
      </c>
    </row>
    <row r="165" spans="1:15" ht="47.25" customHeight="1" x14ac:dyDescent="0.5">
      <c r="A165" s="190" t="s">
        <v>148</v>
      </c>
      <c r="B165" s="191" t="s">
        <v>15</v>
      </c>
      <c r="C165" s="192" t="s">
        <v>379</v>
      </c>
      <c r="D165" s="190" t="s">
        <v>400</v>
      </c>
      <c r="E165" s="198" t="s">
        <v>25</v>
      </c>
      <c r="F165" s="199">
        <v>44075</v>
      </c>
      <c r="G165" s="196">
        <v>26500</v>
      </c>
      <c r="H165" s="196">
        <v>0</v>
      </c>
      <c r="I165" s="196">
        <v>26500</v>
      </c>
      <c r="J165" s="196">
        <v>760.55</v>
      </c>
      <c r="K165" s="196">
        <v>0</v>
      </c>
      <c r="L165" s="196">
        <v>805.6</v>
      </c>
      <c r="M165" s="196">
        <v>25</v>
      </c>
      <c r="N165" s="195">
        <f t="shared" si="4"/>
        <v>1591.15</v>
      </c>
      <c r="O165" s="195">
        <f t="shared" si="5"/>
        <v>24908.85</v>
      </c>
    </row>
    <row r="166" spans="1:15" ht="39.75" customHeight="1" x14ac:dyDescent="0.5">
      <c r="A166" s="190" t="s">
        <v>149</v>
      </c>
      <c r="B166" s="191" t="s">
        <v>15</v>
      </c>
      <c r="C166" s="192" t="s">
        <v>379</v>
      </c>
      <c r="D166" s="190" t="s">
        <v>400</v>
      </c>
      <c r="E166" s="198" t="s">
        <v>25</v>
      </c>
      <c r="F166" s="199">
        <v>44105</v>
      </c>
      <c r="G166" s="196">
        <v>26500</v>
      </c>
      <c r="H166" s="196">
        <v>0</v>
      </c>
      <c r="I166" s="196">
        <v>26500</v>
      </c>
      <c r="J166" s="196">
        <v>760.55</v>
      </c>
      <c r="K166" s="196">
        <v>0</v>
      </c>
      <c r="L166" s="196">
        <v>805.6</v>
      </c>
      <c r="M166" s="196">
        <v>25</v>
      </c>
      <c r="N166" s="195">
        <f t="shared" si="4"/>
        <v>1591.15</v>
      </c>
      <c r="O166" s="195">
        <f t="shared" si="5"/>
        <v>24908.85</v>
      </c>
    </row>
    <row r="167" spans="1:15" ht="39.75" customHeight="1" x14ac:dyDescent="0.5">
      <c r="A167" s="190" t="s">
        <v>150</v>
      </c>
      <c r="B167" s="191" t="s">
        <v>15</v>
      </c>
      <c r="C167" s="192" t="s">
        <v>90</v>
      </c>
      <c r="D167" s="190" t="s">
        <v>400</v>
      </c>
      <c r="E167" s="198" t="s">
        <v>25</v>
      </c>
      <c r="F167" s="199">
        <v>39479</v>
      </c>
      <c r="G167" s="196">
        <v>16500</v>
      </c>
      <c r="H167" s="196">
        <v>0</v>
      </c>
      <c r="I167" s="196">
        <v>16500</v>
      </c>
      <c r="J167" s="196">
        <v>473.55</v>
      </c>
      <c r="K167" s="196">
        <v>0</v>
      </c>
      <c r="L167" s="196">
        <v>501.6</v>
      </c>
      <c r="M167" s="196">
        <v>25</v>
      </c>
      <c r="N167" s="195">
        <f t="shared" si="4"/>
        <v>1000.1500000000001</v>
      </c>
      <c r="O167" s="195">
        <f t="shared" si="5"/>
        <v>15499.85</v>
      </c>
    </row>
    <row r="168" spans="1:15" ht="63" x14ac:dyDescent="0.5">
      <c r="A168" s="190" t="s">
        <v>151</v>
      </c>
      <c r="B168" s="191" t="s">
        <v>15</v>
      </c>
      <c r="C168" s="192" t="s">
        <v>90</v>
      </c>
      <c r="D168" s="190" t="s">
        <v>400</v>
      </c>
      <c r="E168" s="198" t="s">
        <v>34</v>
      </c>
      <c r="F168" s="199">
        <v>44197</v>
      </c>
      <c r="G168" s="196">
        <v>16500</v>
      </c>
      <c r="H168" s="196">
        <v>0</v>
      </c>
      <c r="I168" s="196">
        <v>16500</v>
      </c>
      <c r="J168" s="196">
        <v>473.55</v>
      </c>
      <c r="K168" s="196">
        <v>0</v>
      </c>
      <c r="L168" s="196">
        <v>501.6</v>
      </c>
      <c r="M168" s="196">
        <v>25</v>
      </c>
      <c r="N168" s="195">
        <f t="shared" si="4"/>
        <v>1000.1500000000001</v>
      </c>
      <c r="O168" s="195">
        <f t="shared" si="5"/>
        <v>15499.85</v>
      </c>
    </row>
    <row r="169" spans="1:15" ht="31.5" x14ac:dyDescent="0.5">
      <c r="A169" s="190" t="s">
        <v>460</v>
      </c>
      <c r="B169" s="201" t="s">
        <v>23</v>
      </c>
      <c r="C169" s="202" t="s">
        <v>75</v>
      </c>
      <c r="D169" s="190" t="s">
        <v>454</v>
      </c>
      <c r="E169" s="198" t="s">
        <v>25</v>
      </c>
      <c r="F169" s="199">
        <v>45597</v>
      </c>
      <c r="G169" s="196">
        <v>15000</v>
      </c>
      <c r="H169" s="196">
        <v>0</v>
      </c>
      <c r="I169" s="196">
        <v>15000</v>
      </c>
      <c r="J169" s="196">
        <v>430.5</v>
      </c>
      <c r="K169" s="196">
        <v>0</v>
      </c>
      <c r="L169" s="196">
        <v>456</v>
      </c>
      <c r="M169" s="200">
        <v>25</v>
      </c>
      <c r="N169" s="195">
        <f t="shared" si="4"/>
        <v>911.5</v>
      </c>
      <c r="O169" s="195">
        <f t="shared" si="5"/>
        <v>14088.5</v>
      </c>
    </row>
    <row r="170" spans="1:15" ht="40.5" customHeight="1" x14ac:dyDescent="0.5">
      <c r="A170" s="190" t="s">
        <v>453</v>
      </c>
      <c r="B170" s="201" t="s">
        <v>15</v>
      </c>
      <c r="C170" s="192" t="s">
        <v>90</v>
      </c>
      <c r="D170" s="190" t="s">
        <v>454</v>
      </c>
      <c r="E170" s="198" t="s">
        <v>25</v>
      </c>
      <c r="F170" s="199">
        <v>45597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200">
        <v>25</v>
      </c>
      <c r="N170" s="195">
        <f t="shared" si="4"/>
        <v>1000.1500000000001</v>
      </c>
      <c r="O170" s="195">
        <f t="shared" si="5"/>
        <v>15499.85</v>
      </c>
    </row>
    <row r="171" spans="1:15" ht="44.25" customHeight="1" x14ac:dyDescent="0.5">
      <c r="A171" s="190" t="s">
        <v>533</v>
      </c>
      <c r="B171" s="201" t="s">
        <v>15</v>
      </c>
      <c r="C171" s="192" t="s">
        <v>534</v>
      </c>
      <c r="D171" s="190" t="s">
        <v>454</v>
      </c>
      <c r="E171" s="198" t="s">
        <v>25</v>
      </c>
      <c r="F171" s="199">
        <v>45962</v>
      </c>
      <c r="G171" s="196">
        <v>25000</v>
      </c>
      <c r="H171" s="196">
        <v>0</v>
      </c>
      <c r="I171" s="196">
        <v>25000</v>
      </c>
      <c r="J171" s="196">
        <v>717.5</v>
      </c>
      <c r="K171" s="196">
        <v>0</v>
      </c>
      <c r="L171" s="196">
        <v>760</v>
      </c>
      <c r="M171" s="200">
        <v>25</v>
      </c>
      <c r="N171" s="195">
        <f t="shared" si="4"/>
        <v>1502.5</v>
      </c>
      <c r="O171" s="195">
        <f t="shared" si="5"/>
        <v>23497.5</v>
      </c>
    </row>
    <row r="172" spans="1:15" ht="37.5" customHeight="1" x14ac:dyDescent="0.5">
      <c r="A172" s="190" t="s">
        <v>152</v>
      </c>
      <c r="B172" s="191" t="s">
        <v>15</v>
      </c>
      <c r="C172" s="192" t="s">
        <v>379</v>
      </c>
      <c r="D172" s="190" t="s">
        <v>401</v>
      </c>
      <c r="E172" s="198" t="s">
        <v>25</v>
      </c>
      <c r="F172" s="199">
        <v>39448</v>
      </c>
      <c r="G172" s="196">
        <v>26500</v>
      </c>
      <c r="H172" s="196">
        <v>0</v>
      </c>
      <c r="I172" s="196">
        <v>26500</v>
      </c>
      <c r="J172" s="196">
        <v>760.55</v>
      </c>
      <c r="K172" s="196">
        <v>0</v>
      </c>
      <c r="L172" s="196">
        <v>805.6</v>
      </c>
      <c r="M172" s="196">
        <v>25</v>
      </c>
      <c r="N172" s="195">
        <f t="shared" si="4"/>
        <v>1591.15</v>
      </c>
      <c r="O172" s="195">
        <f t="shared" si="5"/>
        <v>24908.85</v>
      </c>
    </row>
    <row r="173" spans="1:15" ht="41.25" customHeight="1" x14ac:dyDescent="0.5">
      <c r="A173" s="190" t="s">
        <v>153</v>
      </c>
      <c r="B173" s="191" t="s">
        <v>15</v>
      </c>
      <c r="C173" s="192" t="s">
        <v>90</v>
      </c>
      <c r="D173" s="190" t="s">
        <v>401</v>
      </c>
      <c r="E173" s="198" t="s">
        <v>25</v>
      </c>
      <c r="F173" s="199">
        <v>41640</v>
      </c>
      <c r="G173" s="196">
        <v>16500</v>
      </c>
      <c r="H173" s="196">
        <v>0</v>
      </c>
      <c r="I173" s="196">
        <v>16500</v>
      </c>
      <c r="J173" s="196">
        <v>473.55</v>
      </c>
      <c r="K173" s="196">
        <v>0</v>
      </c>
      <c r="L173" s="196">
        <v>501.6</v>
      </c>
      <c r="M173" s="196">
        <v>25</v>
      </c>
      <c r="N173" s="195">
        <f t="shared" si="4"/>
        <v>1000.1500000000001</v>
      </c>
      <c r="O173" s="195">
        <f t="shared" si="5"/>
        <v>15499.85</v>
      </c>
    </row>
    <row r="174" spans="1:15" ht="39.75" customHeight="1" x14ac:dyDescent="0.5">
      <c r="A174" s="190" t="s">
        <v>154</v>
      </c>
      <c r="B174" s="191" t="s">
        <v>15</v>
      </c>
      <c r="C174" s="192" t="s">
        <v>90</v>
      </c>
      <c r="D174" s="190" t="s">
        <v>401</v>
      </c>
      <c r="E174" s="198" t="s">
        <v>25</v>
      </c>
      <c r="F174" s="199">
        <v>44531</v>
      </c>
      <c r="G174" s="196">
        <v>16500</v>
      </c>
      <c r="H174" s="196">
        <v>0</v>
      </c>
      <c r="I174" s="196">
        <v>16500</v>
      </c>
      <c r="J174" s="196">
        <v>473.55</v>
      </c>
      <c r="K174" s="196">
        <v>0</v>
      </c>
      <c r="L174" s="196">
        <v>501.6</v>
      </c>
      <c r="M174" s="196">
        <v>25</v>
      </c>
      <c r="N174" s="195">
        <f t="shared" si="4"/>
        <v>1000.1500000000001</v>
      </c>
      <c r="O174" s="195">
        <f t="shared" si="5"/>
        <v>15499.85</v>
      </c>
    </row>
    <row r="175" spans="1:15" ht="36.75" customHeight="1" x14ac:dyDescent="0.5">
      <c r="A175" s="190" t="s">
        <v>331</v>
      </c>
      <c r="B175" s="191" t="s">
        <v>23</v>
      </c>
      <c r="C175" s="192" t="s">
        <v>28</v>
      </c>
      <c r="D175" s="190" t="s">
        <v>401</v>
      </c>
      <c r="E175" s="198" t="s">
        <v>25</v>
      </c>
      <c r="F175" s="199">
        <v>45170</v>
      </c>
      <c r="G175" s="196">
        <v>25000</v>
      </c>
      <c r="H175" s="196">
        <v>0</v>
      </c>
      <c r="I175" s="196">
        <v>25000</v>
      </c>
      <c r="J175" s="196">
        <v>717.5</v>
      </c>
      <c r="K175" s="196">
        <v>0</v>
      </c>
      <c r="L175" s="196">
        <v>760</v>
      </c>
      <c r="M175" s="196">
        <v>25</v>
      </c>
      <c r="N175" s="195">
        <f t="shared" si="4"/>
        <v>1502.5</v>
      </c>
      <c r="O175" s="195">
        <f t="shared" si="5"/>
        <v>23497.5</v>
      </c>
    </row>
    <row r="176" spans="1:15" ht="41.25" customHeight="1" x14ac:dyDescent="0.5">
      <c r="A176" s="190" t="s">
        <v>434</v>
      </c>
      <c r="B176" s="191" t="s">
        <v>15</v>
      </c>
      <c r="C176" s="192" t="s">
        <v>379</v>
      </c>
      <c r="D176" s="190" t="s">
        <v>401</v>
      </c>
      <c r="E176" s="198" t="s">
        <v>25</v>
      </c>
      <c r="F176" s="199">
        <v>45474</v>
      </c>
      <c r="G176" s="196">
        <v>26500</v>
      </c>
      <c r="H176" s="196">
        <v>0</v>
      </c>
      <c r="I176" s="196">
        <v>26500</v>
      </c>
      <c r="J176" s="196">
        <v>760.55</v>
      </c>
      <c r="K176" s="196">
        <v>0</v>
      </c>
      <c r="L176" s="196">
        <v>805.6</v>
      </c>
      <c r="M176" s="196">
        <v>25</v>
      </c>
      <c r="N176" s="195">
        <f t="shared" si="4"/>
        <v>1591.15</v>
      </c>
      <c r="O176" s="195">
        <f t="shared" si="5"/>
        <v>24908.85</v>
      </c>
    </row>
    <row r="177" spans="1:24" ht="46.5" customHeight="1" x14ac:dyDescent="0.5">
      <c r="A177" s="190" t="s">
        <v>435</v>
      </c>
      <c r="B177" s="191" t="s">
        <v>15</v>
      </c>
      <c r="C177" s="192" t="s">
        <v>90</v>
      </c>
      <c r="D177" s="190" t="s">
        <v>401</v>
      </c>
      <c r="E177" s="198" t="s">
        <v>25</v>
      </c>
      <c r="F177" s="199">
        <v>45474</v>
      </c>
      <c r="G177" s="196">
        <v>16500</v>
      </c>
      <c r="H177" s="196">
        <v>0</v>
      </c>
      <c r="I177" s="196">
        <v>16500</v>
      </c>
      <c r="J177" s="196">
        <v>473.55</v>
      </c>
      <c r="K177" s="196">
        <v>0</v>
      </c>
      <c r="L177" s="196">
        <v>501.6</v>
      </c>
      <c r="M177" s="196">
        <v>25</v>
      </c>
      <c r="N177" s="195">
        <f t="shared" si="4"/>
        <v>1000.1500000000001</v>
      </c>
      <c r="O177" s="195">
        <f t="shared" si="5"/>
        <v>15499.85</v>
      </c>
    </row>
    <row r="178" spans="1:24" ht="43.5" customHeight="1" x14ac:dyDescent="0.5">
      <c r="A178" s="190" t="s">
        <v>436</v>
      </c>
      <c r="B178" s="191" t="s">
        <v>15</v>
      </c>
      <c r="C178" s="192" t="s">
        <v>90</v>
      </c>
      <c r="D178" s="190" t="s">
        <v>401</v>
      </c>
      <c r="E178" s="198" t="s">
        <v>25</v>
      </c>
      <c r="F178" s="199">
        <v>45474</v>
      </c>
      <c r="G178" s="196">
        <v>16500</v>
      </c>
      <c r="H178" s="196">
        <v>0</v>
      </c>
      <c r="I178" s="196">
        <v>16500</v>
      </c>
      <c r="J178" s="196">
        <v>473.55</v>
      </c>
      <c r="K178" s="196">
        <v>0</v>
      </c>
      <c r="L178" s="196">
        <v>501.6</v>
      </c>
      <c r="M178" s="196">
        <v>25</v>
      </c>
      <c r="N178" s="195">
        <f t="shared" si="4"/>
        <v>1000.1500000000001</v>
      </c>
      <c r="O178" s="195">
        <f t="shared" si="5"/>
        <v>15499.85</v>
      </c>
    </row>
    <row r="179" spans="1:24" ht="46.5" customHeight="1" x14ac:dyDescent="0.5">
      <c r="A179" s="190" t="s">
        <v>354</v>
      </c>
      <c r="B179" s="201" t="s">
        <v>15</v>
      </c>
      <c r="C179" s="202" t="s">
        <v>352</v>
      </c>
      <c r="D179" s="190" t="s">
        <v>401</v>
      </c>
      <c r="E179" s="198" t="s">
        <v>25</v>
      </c>
      <c r="F179" s="199">
        <v>45413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48.75" customHeight="1" x14ac:dyDescent="0.5">
      <c r="A180" s="190" t="s">
        <v>357</v>
      </c>
      <c r="B180" s="201" t="s">
        <v>15</v>
      </c>
      <c r="C180" s="202" t="s">
        <v>352</v>
      </c>
      <c r="D180" s="190" t="s">
        <v>401</v>
      </c>
      <c r="E180" s="198" t="s">
        <v>25</v>
      </c>
      <c r="F180" s="199">
        <v>45413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46.5" customHeight="1" x14ac:dyDescent="0.5">
      <c r="A181" s="190" t="s">
        <v>367</v>
      </c>
      <c r="B181" s="201" t="s">
        <v>15</v>
      </c>
      <c r="C181" s="202" t="s">
        <v>352</v>
      </c>
      <c r="D181" s="190" t="s">
        <v>401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42.75" customHeight="1" x14ac:dyDescent="0.5">
      <c r="A182" s="190" t="s">
        <v>441</v>
      </c>
      <c r="B182" s="201" t="s">
        <v>23</v>
      </c>
      <c r="C182" s="202" t="s">
        <v>90</v>
      </c>
      <c r="D182" s="190" t="s">
        <v>443</v>
      </c>
      <c r="E182" s="198" t="s">
        <v>25</v>
      </c>
      <c r="F182" s="199">
        <v>45536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s="20" customFormat="1" ht="42.75" customHeight="1" x14ac:dyDescent="0.5">
      <c r="A183" s="190" t="s">
        <v>504</v>
      </c>
      <c r="B183" s="213" t="s">
        <v>15</v>
      </c>
      <c r="C183" s="214" t="s">
        <v>90</v>
      </c>
      <c r="D183" s="190" t="s">
        <v>443</v>
      </c>
      <c r="E183" s="198" t="s">
        <v>25</v>
      </c>
      <c r="F183" s="199">
        <v>45839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63" x14ac:dyDescent="0.5">
      <c r="A184" s="190" t="s">
        <v>155</v>
      </c>
      <c r="B184" s="191" t="s">
        <v>23</v>
      </c>
      <c r="C184" s="192" t="s">
        <v>28</v>
      </c>
      <c r="D184" s="190" t="s">
        <v>402</v>
      </c>
      <c r="E184" s="198" t="s">
        <v>34</v>
      </c>
      <c r="F184" s="199">
        <v>39448</v>
      </c>
      <c r="G184" s="196">
        <v>25000</v>
      </c>
      <c r="H184" s="196">
        <v>0</v>
      </c>
      <c r="I184" s="196">
        <v>25000</v>
      </c>
      <c r="J184" s="196">
        <v>717.5</v>
      </c>
      <c r="K184" s="196">
        <v>0</v>
      </c>
      <c r="L184" s="196">
        <v>760</v>
      </c>
      <c r="M184" s="196">
        <v>125</v>
      </c>
      <c r="N184" s="195">
        <f t="shared" si="4"/>
        <v>1602.5</v>
      </c>
      <c r="O184" s="195">
        <f t="shared" si="5"/>
        <v>23397.5</v>
      </c>
    </row>
    <row r="185" spans="1:24" ht="63" x14ac:dyDescent="0.5">
      <c r="A185" s="190" t="s">
        <v>156</v>
      </c>
      <c r="B185" s="191" t="s">
        <v>15</v>
      </c>
      <c r="C185" s="192" t="s">
        <v>90</v>
      </c>
      <c r="D185" s="190" t="s">
        <v>402</v>
      </c>
      <c r="E185" s="198" t="s">
        <v>34</v>
      </c>
      <c r="F185" s="199">
        <v>39448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207">
        <v>2044.78</v>
      </c>
      <c r="N185" s="195">
        <f t="shared" si="4"/>
        <v>3019.9300000000003</v>
      </c>
      <c r="O185" s="195">
        <f t="shared" si="5"/>
        <v>13480.07</v>
      </c>
    </row>
    <row r="186" spans="1:24" ht="32.25" customHeight="1" x14ac:dyDescent="0.5">
      <c r="A186" s="190" t="s">
        <v>157</v>
      </c>
      <c r="B186" s="191" t="s">
        <v>23</v>
      </c>
      <c r="C186" s="192" t="s">
        <v>90</v>
      </c>
      <c r="D186" s="190" t="s">
        <v>402</v>
      </c>
      <c r="E186" s="198" t="s">
        <v>34</v>
      </c>
      <c r="F186" s="199">
        <v>39448</v>
      </c>
      <c r="G186" s="196">
        <v>16500</v>
      </c>
      <c r="H186" s="196">
        <v>0</v>
      </c>
      <c r="I186" s="196">
        <v>16500</v>
      </c>
      <c r="J186" s="196">
        <v>473.55</v>
      </c>
      <c r="K186" s="196">
        <v>0</v>
      </c>
      <c r="L186" s="196">
        <v>501.6</v>
      </c>
      <c r="M186" s="196">
        <v>125</v>
      </c>
      <c r="N186" s="195">
        <f t="shared" si="4"/>
        <v>1100.1500000000001</v>
      </c>
      <c r="O186" s="195">
        <f t="shared" si="5"/>
        <v>15399.85</v>
      </c>
    </row>
    <row r="187" spans="1:24" ht="63" x14ac:dyDescent="0.5">
      <c r="A187" s="190" t="s">
        <v>158</v>
      </c>
      <c r="B187" s="191" t="s">
        <v>15</v>
      </c>
      <c r="C187" s="192" t="s">
        <v>90</v>
      </c>
      <c r="D187" s="190" t="s">
        <v>402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196">
        <v>125</v>
      </c>
      <c r="N187" s="195">
        <f t="shared" si="4"/>
        <v>1100.1500000000001</v>
      </c>
      <c r="O187" s="195">
        <f t="shared" si="5"/>
        <v>15399.85</v>
      </c>
    </row>
    <row r="188" spans="1:24" ht="40.5" customHeight="1" x14ac:dyDescent="0.5">
      <c r="A188" s="190" t="s">
        <v>159</v>
      </c>
      <c r="B188" s="191" t="s">
        <v>15</v>
      </c>
      <c r="C188" s="192" t="s">
        <v>379</v>
      </c>
      <c r="D188" s="190" t="s">
        <v>402</v>
      </c>
      <c r="E188" s="198" t="s">
        <v>25</v>
      </c>
      <c r="F188" s="199">
        <v>41640</v>
      </c>
      <c r="G188" s="196">
        <v>26500</v>
      </c>
      <c r="H188" s="196">
        <v>0</v>
      </c>
      <c r="I188" s="196">
        <v>26500</v>
      </c>
      <c r="J188" s="196">
        <v>760.55</v>
      </c>
      <c r="K188" s="196">
        <v>0</v>
      </c>
      <c r="L188" s="196">
        <v>805.6</v>
      </c>
      <c r="M188" s="207">
        <v>1944.78</v>
      </c>
      <c r="N188" s="195">
        <f t="shared" si="4"/>
        <v>3510.9300000000003</v>
      </c>
      <c r="O188" s="195">
        <f t="shared" si="5"/>
        <v>22989.07</v>
      </c>
      <c r="P188" s="10"/>
      <c r="R188" s="10"/>
      <c r="V188" s="10"/>
      <c r="W188" s="10"/>
      <c r="X188" s="10"/>
    </row>
    <row r="189" spans="1:24" ht="45" customHeight="1" x14ac:dyDescent="0.5">
      <c r="A189" s="190" t="s">
        <v>160</v>
      </c>
      <c r="B189" s="191" t="s">
        <v>15</v>
      </c>
      <c r="C189" s="192" t="s">
        <v>90</v>
      </c>
      <c r="D189" s="190" t="s">
        <v>402</v>
      </c>
      <c r="E189" s="198" t="s">
        <v>25</v>
      </c>
      <c r="F189" s="199">
        <v>44197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25</v>
      </c>
      <c r="N189" s="195">
        <f t="shared" si="4"/>
        <v>1000.1500000000001</v>
      </c>
      <c r="O189" s="195">
        <f t="shared" si="5"/>
        <v>15499.85</v>
      </c>
    </row>
    <row r="190" spans="1:24" ht="40.5" customHeight="1" x14ac:dyDescent="0.5">
      <c r="A190" s="190" t="s">
        <v>353</v>
      </c>
      <c r="B190" s="201" t="s">
        <v>15</v>
      </c>
      <c r="C190" s="192" t="s">
        <v>379</v>
      </c>
      <c r="D190" s="190" t="s">
        <v>402</v>
      </c>
      <c r="E190" s="198" t="s">
        <v>25</v>
      </c>
      <c r="F190" s="199">
        <v>45383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196">
        <v>25</v>
      </c>
      <c r="N190" s="195">
        <f t="shared" si="4"/>
        <v>1591.15</v>
      </c>
      <c r="O190" s="195">
        <f t="shared" si="5"/>
        <v>24908.85</v>
      </c>
    </row>
    <row r="191" spans="1:24" ht="36" customHeight="1" x14ac:dyDescent="0.5">
      <c r="A191" s="190" t="s">
        <v>458</v>
      </c>
      <c r="B191" s="201" t="s">
        <v>15</v>
      </c>
      <c r="C191" s="192" t="s">
        <v>90</v>
      </c>
      <c r="D191" s="190" t="s">
        <v>459</v>
      </c>
      <c r="E191" s="198" t="s">
        <v>25</v>
      </c>
      <c r="F191" s="199">
        <v>45597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200">
        <v>25</v>
      </c>
      <c r="N191" s="195">
        <f t="shared" si="4"/>
        <v>1000.1500000000001</v>
      </c>
      <c r="O191" s="195">
        <f t="shared" si="5"/>
        <v>15499.85</v>
      </c>
    </row>
    <row r="192" spans="1:24" ht="63" x14ac:dyDescent="0.5">
      <c r="A192" s="190" t="s">
        <v>161</v>
      </c>
      <c r="B192" s="191" t="s">
        <v>15</v>
      </c>
      <c r="C192" s="192" t="s">
        <v>380</v>
      </c>
      <c r="D192" s="190" t="s">
        <v>403</v>
      </c>
      <c r="E192" s="198" t="s">
        <v>34</v>
      </c>
      <c r="F192" s="199">
        <v>39448</v>
      </c>
      <c r="G192" s="196">
        <v>40000</v>
      </c>
      <c r="H192" s="196">
        <v>0</v>
      </c>
      <c r="I192" s="196">
        <v>40000</v>
      </c>
      <c r="J192" s="196">
        <v>1148</v>
      </c>
      <c r="K192" s="196">
        <v>442.65</v>
      </c>
      <c r="L192" s="196">
        <v>1216</v>
      </c>
      <c r="M192" s="196">
        <v>37147.51</v>
      </c>
      <c r="N192" s="195">
        <f t="shared" si="4"/>
        <v>39954.160000000003</v>
      </c>
      <c r="O192" s="195">
        <f t="shared" si="5"/>
        <v>45.839999999996508</v>
      </c>
    </row>
    <row r="193" spans="1:15" s="132" customFormat="1" ht="27.75" customHeight="1" x14ac:dyDescent="0.5">
      <c r="A193" s="190" t="s">
        <v>162</v>
      </c>
      <c r="B193" s="208" t="s">
        <v>23</v>
      </c>
      <c r="C193" s="190" t="s">
        <v>385</v>
      </c>
      <c r="D193" s="190" t="s">
        <v>403</v>
      </c>
      <c r="E193" s="198" t="s">
        <v>34</v>
      </c>
      <c r="F193" s="199">
        <v>40940</v>
      </c>
      <c r="G193" s="196">
        <v>40000</v>
      </c>
      <c r="H193" s="196">
        <v>0</v>
      </c>
      <c r="I193" s="196">
        <v>40000</v>
      </c>
      <c r="J193" s="196">
        <v>1148</v>
      </c>
      <c r="K193" s="196">
        <v>0</v>
      </c>
      <c r="L193" s="196">
        <v>1216</v>
      </c>
      <c r="M193" s="207">
        <v>3864.56</v>
      </c>
      <c r="N193" s="195">
        <f t="shared" si="4"/>
        <v>6228.5599999999995</v>
      </c>
      <c r="O193" s="195">
        <f t="shared" si="5"/>
        <v>33771.440000000002</v>
      </c>
    </row>
    <row r="194" spans="1:15" ht="63" x14ac:dyDescent="0.5">
      <c r="A194" s="190" t="s">
        <v>163</v>
      </c>
      <c r="B194" s="191" t="s">
        <v>15</v>
      </c>
      <c r="C194" s="192" t="s">
        <v>379</v>
      </c>
      <c r="D194" s="190" t="s">
        <v>403</v>
      </c>
      <c r="E194" s="198" t="s">
        <v>34</v>
      </c>
      <c r="F194" s="199">
        <v>39448</v>
      </c>
      <c r="G194" s="196">
        <v>26500</v>
      </c>
      <c r="H194" s="196">
        <v>0</v>
      </c>
      <c r="I194" s="196">
        <v>26500</v>
      </c>
      <c r="J194" s="196">
        <v>760.55</v>
      </c>
      <c r="K194" s="196">
        <v>0</v>
      </c>
      <c r="L194" s="196">
        <v>805.6</v>
      </c>
      <c r="M194" s="196">
        <v>1944.78</v>
      </c>
      <c r="N194" s="195">
        <f t="shared" si="4"/>
        <v>3510.9300000000003</v>
      </c>
      <c r="O194" s="195">
        <f t="shared" si="5"/>
        <v>22989.07</v>
      </c>
    </row>
    <row r="195" spans="1:15" ht="46.5" customHeight="1" x14ac:dyDescent="0.5">
      <c r="A195" s="190" t="s">
        <v>164</v>
      </c>
      <c r="B195" s="191" t="s">
        <v>23</v>
      </c>
      <c r="C195" s="192" t="s">
        <v>90</v>
      </c>
      <c r="D195" s="190" t="s">
        <v>403</v>
      </c>
      <c r="E195" s="198" t="s">
        <v>25</v>
      </c>
      <c r="F195" s="199">
        <v>39448</v>
      </c>
      <c r="G195" s="196">
        <v>16500</v>
      </c>
      <c r="H195" s="196">
        <v>0</v>
      </c>
      <c r="I195" s="196">
        <v>16500</v>
      </c>
      <c r="J195" s="196">
        <v>473.55</v>
      </c>
      <c r="K195" s="196">
        <v>0</v>
      </c>
      <c r="L195" s="196">
        <v>501.6</v>
      </c>
      <c r="M195" s="196">
        <v>25</v>
      </c>
      <c r="N195" s="195">
        <f t="shared" si="4"/>
        <v>1000.1500000000001</v>
      </c>
      <c r="O195" s="195">
        <f t="shared" si="5"/>
        <v>15499.85</v>
      </c>
    </row>
    <row r="196" spans="1:15" ht="37.5" customHeight="1" x14ac:dyDescent="0.5">
      <c r="A196" s="190" t="s">
        <v>165</v>
      </c>
      <c r="B196" s="191" t="s">
        <v>15</v>
      </c>
      <c r="C196" s="192" t="s">
        <v>90</v>
      </c>
      <c r="D196" s="190" t="s">
        <v>403</v>
      </c>
      <c r="E196" s="198" t="s">
        <v>25</v>
      </c>
      <c r="F196" s="199">
        <v>44409</v>
      </c>
      <c r="G196" s="196">
        <v>16500</v>
      </c>
      <c r="H196" s="196">
        <v>0</v>
      </c>
      <c r="I196" s="196">
        <v>16500</v>
      </c>
      <c r="J196" s="196">
        <v>473.55</v>
      </c>
      <c r="K196" s="196">
        <v>0</v>
      </c>
      <c r="L196" s="196">
        <v>501.6</v>
      </c>
      <c r="M196" s="196">
        <v>25</v>
      </c>
      <c r="N196" s="195">
        <f t="shared" si="4"/>
        <v>1000.1500000000001</v>
      </c>
      <c r="O196" s="195">
        <f t="shared" si="5"/>
        <v>15499.85</v>
      </c>
    </row>
    <row r="197" spans="1:15" s="132" customFormat="1" ht="43.5" customHeight="1" x14ac:dyDescent="0.5">
      <c r="A197" s="215" t="s">
        <v>316</v>
      </c>
      <c r="B197" s="208" t="s">
        <v>15</v>
      </c>
      <c r="C197" s="190" t="s">
        <v>90</v>
      </c>
      <c r="D197" s="190" t="s">
        <v>403</v>
      </c>
      <c r="E197" s="198" t="s">
        <v>25</v>
      </c>
      <c r="F197" s="199">
        <v>39630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207">
        <v>8137.01</v>
      </c>
      <c r="N197" s="195">
        <f t="shared" si="4"/>
        <v>9112.16</v>
      </c>
      <c r="O197" s="195">
        <f t="shared" si="5"/>
        <v>7387.84</v>
      </c>
    </row>
    <row r="198" spans="1:15" ht="49.5" customHeight="1" x14ac:dyDescent="0.5">
      <c r="A198" s="190" t="s">
        <v>166</v>
      </c>
      <c r="B198" s="191" t="s">
        <v>23</v>
      </c>
      <c r="C198" s="192" t="s">
        <v>75</v>
      </c>
      <c r="D198" s="190" t="s">
        <v>403</v>
      </c>
      <c r="E198" s="198" t="s">
        <v>25</v>
      </c>
      <c r="F198" s="199">
        <v>44743</v>
      </c>
      <c r="G198" s="196">
        <v>15000</v>
      </c>
      <c r="H198" s="196">
        <v>0</v>
      </c>
      <c r="I198" s="196">
        <v>15000</v>
      </c>
      <c r="J198" s="196">
        <v>430.5</v>
      </c>
      <c r="K198" s="196">
        <v>0</v>
      </c>
      <c r="L198" s="196">
        <v>456</v>
      </c>
      <c r="M198" s="200">
        <v>25</v>
      </c>
      <c r="N198" s="195">
        <f t="shared" si="4"/>
        <v>911.5</v>
      </c>
      <c r="O198" s="195">
        <f t="shared" si="5"/>
        <v>14088.5</v>
      </c>
    </row>
    <row r="199" spans="1:15" ht="42.75" customHeight="1" x14ac:dyDescent="0.5">
      <c r="A199" s="190" t="s">
        <v>361</v>
      </c>
      <c r="B199" s="191" t="s">
        <v>23</v>
      </c>
      <c r="C199" s="192" t="s">
        <v>28</v>
      </c>
      <c r="D199" s="190" t="s">
        <v>403</v>
      </c>
      <c r="E199" s="198" t="s">
        <v>25</v>
      </c>
      <c r="F199" s="199">
        <v>45078</v>
      </c>
      <c r="G199" s="196">
        <v>25000</v>
      </c>
      <c r="H199" s="196">
        <v>0</v>
      </c>
      <c r="I199" s="196">
        <v>25000</v>
      </c>
      <c r="J199" s="196">
        <v>717.5</v>
      </c>
      <c r="K199" s="196">
        <v>0</v>
      </c>
      <c r="L199" s="196">
        <v>760</v>
      </c>
      <c r="M199" s="196">
        <v>1275</v>
      </c>
      <c r="N199" s="195">
        <f t="shared" si="4"/>
        <v>2752.5</v>
      </c>
      <c r="O199" s="195">
        <f t="shared" si="5"/>
        <v>22247.5</v>
      </c>
    </row>
    <row r="200" spans="1:15" ht="45.75" customHeight="1" x14ac:dyDescent="0.5">
      <c r="A200" s="190" t="s">
        <v>358</v>
      </c>
      <c r="B200" s="201" t="s">
        <v>15</v>
      </c>
      <c r="C200" s="202" t="s">
        <v>352</v>
      </c>
      <c r="D200" s="190" t="s">
        <v>403</v>
      </c>
      <c r="E200" s="198" t="s">
        <v>25</v>
      </c>
      <c r="F200" s="199">
        <v>45413</v>
      </c>
      <c r="G200" s="196">
        <v>16500</v>
      </c>
      <c r="H200" s="196">
        <v>0</v>
      </c>
      <c r="I200" s="196">
        <v>16500</v>
      </c>
      <c r="J200" s="196">
        <v>473.55</v>
      </c>
      <c r="K200" s="196">
        <v>0</v>
      </c>
      <c r="L200" s="196">
        <v>501.6</v>
      </c>
      <c r="M200" s="196">
        <v>25</v>
      </c>
      <c r="N200" s="195">
        <f t="shared" si="4"/>
        <v>1000.1500000000001</v>
      </c>
      <c r="O200" s="195">
        <f t="shared" si="5"/>
        <v>15499.85</v>
      </c>
    </row>
    <row r="201" spans="1:15" ht="46.5" customHeight="1" x14ac:dyDescent="0.5">
      <c r="A201" s="190" t="s">
        <v>359</v>
      </c>
      <c r="B201" s="201" t="s">
        <v>15</v>
      </c>
      <c r="C201" s="192" t="s">
        <v>379</v>
      </c>
      <c r="D201" s="190" t="s">
        <v>403</v>
      </c>
      <c r="E201" s="198" t="s">
        <v>25</v>
      </c>
      <c r="F201" s="199">
        <v>45413</v>
      </c>
      <c r="G201" s="196">
        <v>26500</v>
      </c>
      <c r="H201" s="196">
        <v>0</v>
      </c>
      <c r="I201" s="196">
        <v>26500</v>
      </c>
      <c r="J201" s="196">
        <v>760.55</v>
      </c>
      <c r="K201" s="196">
        <v>0</v>
      </c>
      <c r="L201" s="196">
        <v>805.6</v>
      </c>
      <c r="M201" s="196">
        <v>25</v>
      </c>
      <c r="N201" s="195">
        <f t="shared" si="4"/>
        <v>1591.15</v>
      </c>
      <c r="O201" s="195">
        <f t="shared" si="5"/>
        <v>24908.85</v>
      </c>
    </row>
    <row r="202" spans="1:15" ht="38.25" customHeight="1" x14ac:dyDescent="0.5">
      <c r="A202" s="190" t="s">
        <v>442</v>
      </c>
      <c r="B202" s="201" t="s">
        <v>15</v>
      </c>
      <c r="C202" s="202" t="s">
        <v>346</v>
      </c>
      <c r="D202" s="190" t="s">
        <v>403</v>
      </c>
      <c r="E202" s="198" t="s">
        <v>25</v>
      </c>
      <c r="F202" s="199">
        <v>45536</v>
      </c>
      <c r="G202" s="196">
        <v>26500</v>
      </c>
      <c r="H202" s="196">
        <v>0</v>
      </c>
      <c r="I202" s="196">
        <v>26500</v>
      </c>
      <c r="J202" s="196">
        <v>760.55</v>
      </c>
      <c r="K202" s="196">
        <v>0</v>
      </c>
      <c r="L202" s="196">
        <v>805.6</v>
      </c>
      <c r="M202" s="196">
        <v>25</v>
      </c>
      <c r="N202" s="195">
        <f t="shared" ref="N202:N225" si="6">J202+K202+L202+M202</f>
        <v>1591.15</v>
      </c>
      <c r="O202" s="195">
        <f t="shared" ref="O202:O225" si="7">G202-N202</f>
        <v>24908.85</v>
      </c>
    </row>
    <row r="203" spans="1:15" ht="63" x14ac:dyDescent="0.5">
      <c r="A203" s="190" t="s">
        <v>167</v>
      </c>
      <c r="B203" s="191" t="s">
        <v>15</v>
      </c>
      <c r="C203" s="215" t="s">
        <v>346</v>
      </c>
      <c r="D203" s="190" t="s">
        <v>404</v>
      </c>
      <c r="E203" s="198" t="s">
        <v>34</v>
      </c>
      <c r="F203" s="199">
        <v>39448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125</v>
      </c>
      <c r="N203" s="195">
        <f t="shared" si="6"/>
        <v>1691.15</v>
      </c>
      <c r="O203" s="195">
        <f t="shared" si="7"/>
        <v>24808.85</v>
      </c>
    </row>
    <row r="204" spans="1:15" ht="63" x14ac:dyDescent="0.5">
      <c r="A204" s="190" t="s">
        <v>168</v>
      </c>
      <c r="B204" s="191" t="s">
        <v>23</v>
      </c>
      <c r="C204" s="192" t="s">
        <v>90</v>
      </c>
      <c r="D204" s="190" t="s">
        <v>404</v>
      </c>
      <c r="E204" s="198" t="s">
        <v>34</v>
      </c>
      <c r="F204" s="199">
        <v>39448</v>
      </c>
      <c r="G204" s="196">
        <v>16500</v>
      </c>
      <c r="H204" s="196">
        <v>0</v>
      </c>
      <c r="I204" s="196">
        <v>16500</v>
      </c>
      <c r="J204" s="196">
        <v>473.55</v>
      </c>
      <c r="K204" s="196">
        <v>0</v>
      </c>
      <c r="L204" s="196">
        <v>501.6</v>
      </c>
      <c r="M204" s="196">
        <v>1525</v>
      </c>
      <c r="N204" s="195">
        <f t="shared" si="6"/>
        <v>2500.15</v>
      </c>
      <c r="O204" s="195">
        <f t="shared" si="7"/>
        <v>13999.85</v>
      </c>
    </row>
    <row r="205" spans="1:15" ht="40.5" customHeight="1" x14ac:dyDescent="0.5">
      <c r="A205" s="190" t="s">
        <v>169</v>
      </c>
      <c r="B205" s="191" t="s">
        <v>15</v>
      </c>
      <c r="C205" s="192" t="s">
        <v>90</v>
      </c>
      <c r="D205" s="190" t="s">
        <v>404</v>
      </c>
      <c r="E205" s="198" t="s">
        <v>25</v>
      </c>
      <c r="F205" s="199">
        <v>44470</v>
      </c>
      <c r="G205" s="196">
        <v>16500</v>
      </c>
      <c r="H205" s="196">
        <v>0</v>
      </c>
      <c r="I205" s="196">
        <v>16500</v>
      </c>
      <c r="J205" s="196">
        <v>473.55</v>
      </c>
      <c r="K205" s="196">
        <v>0</v>
      </c>
      <c r="L205" s="196">
        <v>501.6</v>
      </c>
      <c r="M205" s="196">
        <v>25</v>
      </c>
      <c r="N205" s="195">
        <f t="shared" si="6"/>
        <v>1000.1500000000001</v>
      </c>
      <c r="O205" s="195">
        <f t="shared" si="7"/>
        <v>15499.85</v>
      </c>
    </row>
    <row r="206" spans="1:15" ht="42.75" customHeight="1" x14ac:dyDescent="0.5">
      <c r="A206" s="190" t="s">
        <v>170</v>
      </c>
      <c r="B206" s="191" t="s">
        <v>15</v>
      </c>
      <c r="C206" s="192" t="s">
        <v>90</v>
      </c>
      <c r="D206" s="190" t="s">
        <v>404</v>
      </c>
      <c r="E206" s="198" t="s">
        <v>25</v>
      </c>
      <c r="F206" s="199">
        <v>44774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25</v>
      </c>
      <c r="N206" s="195">
        <f t="shared" si="6"/>
        <v>1000.1500000000001</v>
      </c>
      <c r="O206" s="195">
        <f t="shared" si="7"/>
        <v>15499.85</v>
      </c>
    </row>
    <row r="207" spans="1:15" ht="44.25" customHeight="1" x14ac:dyDescent="0.5">
      <c r="A207" s="190" t="s">
        <v>330</v>
      </c>
      <c r="B207" s="191" t="s">
        <v>15</v>
      </c>
      <c r="C207" s="192" t="s">
        <v>426</v>
      </c>
      <c r="D207" s="190" t="s">
        <v>404</v>
      </c>
      <c r="E207" s="198" t="s">
        <v>25</v>
      </c>
      <c r="F207" s="199">
        <v>45170</v>
      </c>
      <c r="G207" s="196">
        <v>30000</v>
      </c>
      <c r="H207" s="196">
        <v>0</v>
      </c>
      <c r="I207" s="196">
        <v>30000</v>
      </c>
      <c r="J207" s="196">
        <v>861</v>
      </c>
      <c r="K207" s="196">
        <v>0</v>
      </c>
      <c r="L207" s="196">
        <v>912</v>
      </c>
      <c r="M207" s="196">
        <v>165</v>
      </c>
      <c r="N207" s="195">
        <f t="shared" si="6"/>
        <v>1938</v>
      </c>
      <c r="O207" s="195">
        <f t="shared" si="7"/>
        <v>28062</v>
      </c>
    </row>
    <row r="208" spans="1:15" ht="41.25" customHeight="1" x14ac:dyDescent="0.5">
      <c r="A208" s="190" t="s">
        <v>349</v>
      </c>
      <c r="B208" s="191" t="s">
        <v>15</v>
      </c>
      <c r="C208" s="192" t="s">
        <v>379</v>
      </c>
      <c r="D208" s="190" t="s">
        <v>404</v>
      </c>
      <c r="E208" s="198" t="s">
        <v>25</v>
      </c>
      <c r="F208" s="199">
        <v>45352</v>
      </c>
      <c r="G208" s="196">
        <v>26500</v>
      </c>
      <c r="H208" s="196">
        <v>0</v>
      </c>
      <c r="I208" s="196">
        <v>26500</v>
      </c>
      <c r="J208" s="196">
        <v>760.55</v>
      </c>
      <c r="K208" s="196">
        <v>0</v>
      </c>
      <c r="L208" s="196">
        <v>805.6</v>
      </c>
      <c r="M208" s="196">
        <v>25</v>
      </c>
      <c r="N208" s="195">
        <f t="shared" si="6"/>
        <v>1591.15</v>
      </c>
      <c r="O208" s="195">
        <f t="shared" si="7"/>
        <v>24908.85</v>
      </c>
    </row>
    <row r="209" spans="1:15" ht="49.5" customHeight="1" x14ac:dyDescent="0.5">
      <c r="A209" s="190" t="s">
        <v>356</v>
      </c>
      <c r="B209" s="201" t="s">
        <v>15</v>
      </c>
      <c r="C209" s="202" t="s">
        <v>352</v>
      </c>
      <c r="D209" s="190" t="s">
        <v>404</v>
      </c>
      <c r="E209" s="198" t="s">
        <v>25</v>
      </c>
      <c r="F209" s="199">
        <v>45413</v>
      </c>
      <c r="G209" s="196">
        <v>16500</v>
      </c>
      <c r="H209" s="196">
        <v>0</v>
      </c>
      <c r="I209" s="196">
        <v>16500</v>
      </c>
      <c r="J209" s="196">
        <v>473.55</v>
      </c>
      <c r="K209" s="196">
        <v>0</v>
      </c>
      <c r="L209" s="196">
        <v>501.6</v>
      </c>
      <c r="M209" s="196">
        <v>25</v>
      </c>
      <c r="N209" s="195">
        <f t="shared" si="6"/>
        <v>1000.1500000000001</v>
      </c>
      <c r="O209" s="195">
        <f t="shared" si="7"/>
        <v>15499.85</v>
      </c>
    </row>
    <row r="210" spans="1:15" s="20" customFormat="1" ht="42.75" customHeight="1" x14ac:dyDescent="0.5">
      <c r="A210" s="192" t="s">
        <v>477</v>
      </c>
      <c r="B210" s="201" t="s">
        <v>15</v>
      </c>
      <c r="C210" s="202" t="s">
        <v>352</v>
      </c>
      <c r="D210" s="190" t="s">
        <v>404</v>
      </c>
      <c r="E210" s="198" t="s">
        <v>25</v>
      </c>
      <c r="F210" s="199">
        <v>45689</v>
      </c>
      <c r="G210" s="196">
        <v>16500</v>
      </c>
      <c r="H210" s="196">
        <v>0</v>
      </c>
      <c r="I210" s="196">
        <v>16500</v>
      </c>
      <c r="J210" s="196">
        <v>473.55</v>
      </c>
      <c r="K210" s="196">
        <v>0</v>
      </c>
      <c r="L210" s="196">
        <v>501.6</v>
      </c>
      <c r="M210" s="196">
        <v>25</v>
      </c>
      <c r="N210" s="195">
        <f t="shared" si="6"/>
        <v>1000.1500000000001</v>
      </c>
      <c r="O210" s="195">
        <f t="shared" si="7"/>
        <v>15499.85</v>
      </c>
    </row>
    <row r="211" spans="1:15" s="20" customFormat="1" ht="49.5" customHeight="1" x14ac:dyDescent="0.5">
      <c r="A211" s="192" t="s">
        <v>483</v>
      </c>
      <c r="B211" s="201" t="s">
        <v>15</v>
      </c>
      <c r="C211" s="202" t="s">
        <v>352</v>
      </c>
      <c r="D211" s="190" t="s">
        <v>404</v>
      </c>
      <c r="E211" s="198" t="s">
        <v>25</v>
      </c>
      <c r="F211" s="199">
        <v>45717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40.5" customHeight="1" x14ac:dyDescent="0.5">
      <c r="A212" s="192" t="s">
        <v>505</v>
      </c>
      <c r="B212" s="201" t="s">
        <v>15</v>
      </c>
      <c r="C212" s="202" t="s">
        <v>352</v>
      </c>
      <c r="D212" s="190" t="s">
        <v>404</v>
      </c>
      <c r="E212" s="198" t="s">
        <v>25</v>
      </c>
      <c r="F212" s="199">
        <v>45839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46.5" customHeight="1" x14ac:dyDescent="0.5">
      <c r="A213" s="192" t="s">
        <v>506</v>
      </c>
      <c r="B213" s="201" t="s">
        <v>15</v>
      </c>
      <c r="C213" s="202" t="s">
        <v>352</v>
      </c>
      <c r="D213" s="190" t="s">
        <v>404</v>
      </c>
      <c r="E213" s="198" t="s">
        <v>25</v>
      </c>
      <c r="F213" s="199">
        <v>45839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ht="45.75" customHeight="1" x14ac:dyDescent="0.5">
      <c r="A214" s="190" t="s">
        <v>335</v>
      </c>
      <c r="B214" s="191" t="s">
        <v>15</v>
      </c>
      <c r="C214" s="192" t="s">
        <v>90</v>
      </c>
      <c r="D214" s="190" t="s">
        <v>405</v>
      </c>
      <c r="E214" s="198" t="s">
        <v>25</v>
      </c>
      <c r="F214" s="199">
        <v>45200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ht="46.5" customHeight="1" x14ac:dyDescent="0.5">
      <c r="A215" s="190" t="s">
        <v>372</v>
      </c>
      <c r="B215" s="201" t="s">
        <v>15</v>
      </c>
      <c r="C215" s="202" t="s">
        <v>90</v>
      </c>
      <c r="D215" s="190" t="s">
        <v>405</v>
      </c>
      <c r="E215" s="198" t="s">
        <v>25</v>
      </c>
      <c r="F215" s="199">
        <v>45444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125</v>
      </c>
      <c r="N215" s="195">
        <f t="shared" si="6"/>
        <v>1100.1500000000001</v>
      </c>
      <c r="O215" s="195">
        <f t="shared" si="7"/>
        <v>15399.85</v>
      </c>
    </row>
    <row r="216" spans="1:15" s="20" customFormat="1" ht="44.25" customHeight="1" x14ac:dyDescent="0.5">
      <c r="A216" s="192" t="s">
        <v>478</v>
      </c>
      <c r="B216" s="201" t="s">
        <v>15</v>
      </c>
      <c r="C216" s="192" t="s">
        <v>479</v>
      </c>
      <c r="D216" s="190" t="s">
        <v>407</v>
      </c>
      <c r="E216" s="198" t="s">
        <v>25</v>
      </c>
      <c r="F216" s="199">
        <v>45689</v>
      </c>
      <c r="G216" s="196">
        <v>26500</v>
      </c>
      <c r="H216" s="196">
        <v>0</v>
      </c>
      <c r="I216" s="196">
        <v>26500</v>
      </c>
      <c r="J216" s="196">
        <v>760.55</v>
      </c>
      <c r="K216" s="196">
        <v>0</v>
      </c>
      <c r="L216" s="196">
        <v>805.6</v>
      </c>
      <c r="M216" s="196">
        <v>25</v>
      </c>
      <c r="N216" s="195">
        <f t="shared" si="6"/>
        <v>1591.15</v>
      </c>
      <c r="O216" s="195">
        <f t="shared" si="7"/>
        <v>24908.85</v>
      </c>
    </row>
    <row r="217" spans="1:15" s="20" customFormat="1" ht="41.25" customHeight="1" x14ac:dyDescent="0.5">
      <c r="A217" s="190" t="s">
        <v>237</v>
      </c>
      <c r="B217" s="213" t="s">
        <v>23</v>
      </c>
      <c r="C217" s="214" t="s">
        <v>62</v>
      </c>
      <c r="D217" s="190" t="s">
        <v>408</v>
      </c>
      <c r="E217" s="198" t="s">
        <v>25</v>
      </c>
      <c r="F217" s="199">
        <v>44317</v>
      </c>
      <c r="G217" s="196">
        <v>25000</v>
      </c>
      <c r="H217" s="196">
        <v>0</v>
      </c>
      <c r="I217" s="196">
        <f>G217+H217</f>
        <v>25000</v>
      </c>
      <c r="J217" s="196">
        <v>717.5</v>
      </c>
      <c r="K217" s="196">
        <v>0</v>
      </c>
      <c r="L217" s="196">
        <v>760</v>
      </c>
      <c r="M217" s="196">
        <v>125</v>
      </c>
      <c r="N217" s="195">
        <f t="shared" si="6"/>
        <v>1602.5</v>
      </c>
      <c r="O217" s="195">
        <f t="shared" si="7"/>
        <v>23397.5</v>
      </c>
    </row>
    <row r="218" spans="1:15" s="20" customFormat="1" ht="46.5" customHeight="1" x14ac:dyDescent="0.5">
      <c r="A218" s="190" t="s">
        <v>190</v>
      </c>
      <c r="B218" s="213" t="s">
        <v>23</v>
      </c>
      <c r="C218" s="214" t="s">
        <v>24</v>
      </c>
      <c r="D218" s="190" t="s">
        <v>408</v>
      </c>
      <c r="E218" s="198" t="s">
        <v>25</v>
      </c>
      <c r="F218" s="199">
        <v>42979</v>
      </c>
      <c r="G218" s="196">
        <v>15000</v>
      </c>
      <c r="H218" s="196">
        <v>0</v>
      </c>
      <c r="I218" s="196">
        <f>G218+H218</f>
        <v>15000</v>
      </c>
      <c r="J218" s="196">
        <v>430.5</v>
      </c>
      <c r="K218" s="196">
        <v>0</v>
      </c>
      <c r="L218" s="196">
        <v>456</v>
      </c>
      <c r="M218" s="196">
        <v>25</v>
      </c>
      <c r="N218" s="195">
        <f t="shared" si="6"/>
        <v>911.5</v>
      </c>
      <c r="O218" s="195">
        <f t="shared" si="7"/>
        <v>14088.5</v>
      </c>
    </row>
    <row r="219" spans="1:15" s="20" customFormat="1" ht="33.75" customHeight="1" x14ac:dyDescent="0.5">
      <c r="A219" s="190" t="s">
        <v>487</v>
      </c>
      <c r="B219" s="213" t="s">
        <v>23</v>
      </c>
      <c r="C219" s="214" t="s">
        <v>62</v>
      </c>
      <c r="D219" s="190" t="s">
        <v>488</v>
      </c>
      <c r="E219" s="198" t="s">
        <v>25</v>
      </c>
      <c r="F219" s="199">
        <v>45717</v>
      </c>
      <c r="G219" s="196">
        <v>25000</v>
      </c>
      <c r="H219" s="196">
        <v>0</v>
      </c>
      <c r="I219" s="196">
        <v>25000</v>
      </c>
      <c r="J219" s="196">
        <v>717.5</v>
      </c>
      <c r="K219" s="196">
        <v>0</v>
      </c>
      <c r="L219" s="196">
        <v>760</v>
      </c>
      <c r="M219" s="196">
        <v>25</v>
      </c>
      <c r="N219" s="195">
        <f t="shared" si="6"/>
        <v>1502.5</v>
      </c>
      <c r="O219" s="195">
        <f t="shared" si="7"/>
        <v>23497.5</v>
      </c>
    </row>
    <row r="220" spans="1:15" s="20" customFormat="1" ht="39" customHeight="1" x14ac:dyDescent="0.5">
      <c r="A220" s="190" t="s">
        <v>500</v>
      </c>
      <c r="B220" s="213" t="s">
        <v>23</v>
      </c>
      <c r="C220" s="214" t="s">
        <v>90</v>
      </c>
      <c r="D220" s="190" t="s">
        <v>398</v>
      </c>
      <c r="E220" s="198" t="s">
        <v>25</v>
      </c>
      <c r="F220" s="199">
        <v>45802</v>
      </c>
      <c r="G220" s="196">
        <v>16500</v>
      </c>
      <c r="H220" s="196">
        <v>0</v>
      </c>
      <c r="I220" s="196">
        <v>16500</v>
      </c>
      <c r="J220" s="196">
        <v>473.55</v>
      </c>
      <c r="K220" s="196">
        <v>0</v>
      </c>
      <c r="L220" s="196">
        <v>501.6</v>
      </c>
      <c r="M220" s="196">
        <v>25</v>
      </c>
      <c r="N220" s="195">
        <f t="shared" si="6"/>
        <v>1000.1500000000001</v>
      </c>
      <c r="O220" s="195">
        <f t="shared" si="7"/>
        <v>15499.85</v>
      </c>
    </row>
    <row r="221" spans="1:15" s="20" customFormat="1" ht="41.25" customHeight="1" x14ac:dyDescent="0.5">
      <c r="A221" s="190" t="s">
        <v>513</v>
      </c>
      <c r="B221" s="213" t="s">
        <v>23</v>
      </c>
      <c r="C221" s="214" t="s">
        <v>28</v>
      </c>
      <c r="D221" s="190" t="s">
        <v>397</v>
      </c>
      <c r="E221" s="190" t="s">
        <v>25</v>
      </c>
      <c r="F221" s="210">
        <v>45870</v>
      </c>
      <c r="G221" s="211">
        <v>25000</v>
      </c>
      <c r="H221" s="211">
        <v>0</v>
      </c>
      <c r="I221" s="211">
        <v>25000</v>
      </c>
      <c r="J221" s="211">
        <v>717.5</v>
      </c>
      <c r="K221" s="211">
        <v>0</v>
      </c>
      <c r="L221" s="211">
        <v>760</v>
      </c>
      <c r="M221" s="211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36.75" customHeight="1" x14ac:dyDescent="0.5">
      <c r="A222" s="190" t="s">
        <v>515</v>
      </c>
      <c r="B222" s="213" t="s">
        <v>23</v>
      </c>
      <c r="C222" s="214" t="s">
        <v>28</v>
      </c>
      <c r="D222" s="190" t="s">
        <v>406</v>
      </c>
      <c r="E222" s="190" t="s">
        <v>25</v>
      </c>
      <c r="F222" s="210">
        <v>45870</v>
      </c>
      <c r="G222" s="211">
        <v>25000</v>
      </c>
      <c r="H222" s="211">
        <v>0</v>
      </c>
      <c r="I222" s="211">
        <v>25000</v>
      </c>
      <c r="J222" s="211">
        <v>717.5</v>
      </c>
      <c r="K222" s="211">
        <v>0</v>
      </c>
      <c r="L222" s="211">
        <v>760</v>
      </c>
      <c r="M222" s="211">
        <v>25</v>
      </c>
      <c r="N222" s="195">
        <f t="shared" si="6"/>
        <v>1502.5</v>
      </c>
      <c r="O222" s="195">
        <f t="shared" si="7"/>
        <v>23497.5</v>
      </c>
    </row>
    <row r="223" spans="1:15" s="20" customFormat="1" ht="36.75" customHeight="1" x14ac:dyDescent="0.5">
      <c r="A223" s="190" t="s">
        <v>517</v>
      </c>
      <c r="B223" s="213" t="s">
        <v>15</v>
      </c>
      <c r="C223" s="214" t="s">
        <v>90</v>
      </c>
      <c r="D223" s="190" t="s">
        <v>454</v>
      </c>
      <c r="E223" s="190" t="s">
        <v>25</v>
      </c>
      <c r="F223" s="210">
        <v>45870</v>
      </c>
      <c r="G223" s="211">
        <v>16500</v>
      </c>
      <c r="H223" s="211">
        <v>0</v>
      </c>
      <c r="I223" s="211">
        <v>16500</v>
      </c>
      <c r="J223" s="196">
        <v>473.55</v>
      </c>
      <c r="K223" s="211">
        <v>0</v>
      </c>
      <c r="L223" s="211">
        <v>501.6</v>
      </c>
      <c r="M223" s="211">
        <v>25</v>
      </c>
      <c r="N223" s="195">
        <f t="shared" si="6"/>
        <v>1000.1500000000001</v>
      </c>
      <c r="O223" s="195">
        <f t="shared" si="7"/>
        <v>15499.85</v>
      </c>
    </row>
    <row r="224" spans="1:15" s="20" customFormat="1" ht="40.5" customHeight="1" x14ac:dyDescent="0.5">
      <c r="A224" s="190" t="s">
        <v>519</v>
      </c>
      <c r="B224" s="213" t="s">
        <v>15</v>
      </c>
      <c r="C224" s="214" t="s">
        <v>90</v>
      </c>
      <c r="D224" s="192" t="s">
        <v>521</v>
      </c>
      <c r="E224" s="192" t="s">
        <v>25</v>
      </c>
      <c r="F224" s="216">
        <v>45870</v>
      </c>
      <c r="G224" s="217">
        <v>16500</v>
      </c>
      <c r="H224" s="217">
        <v>0</v>
      </c>
      <c r="I224" s="217">
        <v>16500</v>
      </c>
      <c r="J224" s="217">
        <v>473.55</v>
      </c>
      <c r="K224" s="217">
        <v>0</v>
      </c>
      <c r="L224" s="217">
        <v>501.6</v>
      </c>
      <c r="M224" s="217">
        <v>3864.56</v>
      </c>
      <c r="N224" s="195">
        <f t="shared" si="6"/>
        <v>4839.71</v>
      </c>
      <c r="O224" s="195">
        <f t="shared" si="7"/>
        <v>11660.29</v>
      </c>
    </row>
    <row r="225" spans="1:15" s="20" customFormat="1" ht="32.25" customHeight="1" x14ac:dyDescent="0.5">
      <c r="A225" s="190" t="s">
        <v>520</v>
      </c>
      <c r="B225" s="213" t="s">
        <v>23</v>
      </c>
      <c r="C225" s="214" t="s">
        <v>28</v>
      </c>
      <c r="D225" s="192" t="s">
        <v>405</v>
      </c>
      <c r="E225" s="192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195">
        <f t="shared" si="6"/>
        <v>1502.5</v>
      </c>
      <c r="O225" s="195">
        <f t="shared" si="7"/>
        <v>23497.5</v>
      </c>
    </row>
    <row r="226" spans="1:15" s="20" customFormat="1" ht="35.25" customHeight="1" x14ac:dyDescent="0.5">
      <c r="A226" s="230" t="s">
        <v>545</v>
      </c>
      <c r="B226" s="231" t="s">
        <v>15</v>
      </c>
      <c r="C226" s="232" t="s">
        <v>352</v>
      </c>
      <c r="D226" s="192" t="s">
        <v>407</v>
      </c>
      <c r="E226" s="233" t="s">
        <v>25</v>
      </c>
      <c r="F226" s="234">
        <v>46082</v>
      </c>
      <c r="G226" s="196">
        <v>16500</v>
      </c>
      <c r="H226" s="196">
        <v>0</v>
      </c>
      <c r="I226" s="196">
        <v>16500</v>
      </c>
      <c r="J226" s="196">
        <v>473.55</v>
      </c>
      <c r="K226" s="196">
        <v>0</v>
      </c>
      <c r="L226" s="196">
        <v>501.6</v>
      </c>
      <c r="M226" s="196">
        <v>25</v>
      </c>
      <c r="N226" s="195">
        <f t="shared" ref="N226" si="8">J226+K226+L226+M226</f>
        <v>1000.1500000000001</v>
      </c>
      <c r="O226" s="195">
        <f t="shared" ref="O226" si="9">G226-N226</f>
        <v>15499.85</v>
      </c>
    </row>
    <row r="227" spans="1:15" ht="45" customHeight="1" x14ac:dyDescent="0.5">
      <c r="A227" s="219" t="s">
        <v>172</v>
      </c>
      <c r="B227" s="220">
        <v>215</v>
      </c>
      <c r="C227" s="221"/>
      <c r="D227" s="221"/>
      <c r="E227" s="222"/>
      <c r="F227" s="221"/>
      <c r="G227" s="223">
        <f>SUM(G12:G226)</f>
        <v>6178106.25</v>
      </c>
      <c r="H227" s="224">
        <v>0</v>
      </c>
      <c r="I227" s="223">
        <f>SUM(I12:I226)</f>
        <v>6178106.25</v>
      </c>
      <c r="J227" s="223">
        <f>SUM(J12:J226)</f>
        <v>177311.6499999995</v>
      </c>
      <c r="K227" s="223">
        <f>SUM(K12:K226)</f>
        <v>192924.05999999994</v>
      </c>
      <c r="L227" s="223">
        <f>SUM(L12:L226)</f>
        <v>187578.22000000064</v>
      </c>
      <c r="M227" s="223">
        <f>SUM(M12:M226)</f>
        <v>282487.77000000008</v>
      </c>
      <c r="N227" s="225">
        <f t="shared" ref="N227" si="10">J227+K227+L227+M227</f>
        <v>840301.70000000019</v>
      </c>
      <c r="O227" s="226">
        <f>SUM(O12:O226)</f>
        <v>5337804.5499999886</v>
      </c>
    </row>
    <row r="228" spans="1:15" ht="29.25" customHeight="1" x14ac:dyDescent="0.4">
      <c r="A228" s="152"/>
      <c r="B228" s="153"/>
      <c r="C228" s="58"/>
      <c r="D228" s="45"/>
      <c r="E228" s="154"/>
      <c r="F228" s="45"/>
      <c r="G228" s="187"/>
      <c r="H228" s="188"/>
      <c r="I228" s="187"/>
      <c r="J228" s="187"/>
      <c r="K228" s="187"/>
      <c r="L228" s="187"/>
      <c r="M228" s="187"/>
      <c r="N228" s="189"/>
      <c r="O228" s="187"/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55"/>
      <c r="H229" s="156"/>
      <c r="I229" s="155"/>
      <c r="J229" s="155"/>
      <c r="K229" s="155"/>
      <c r="L229" s="155"/>
      <c r="M229" s="155"/>
      <c r="N229" s="157"/>
      <c r="O229" s="155"/>
    </row>
    <row r="230" spans="1:15" x14ac:dyDescent="0.25">
      <c r="A230" s="11"/>
      <c r="B230" s="9"/>
      <c r="C230" s="4"/>
      <c r="D230" s="4"/>
      <c r="E230" s="42"/>
      <c r="F230" s="4"/>
      <c r="G230" s="12"/>
      <c r="H230" s="13"/>
      <c r="I230" s="12"/>
      <c r="J230" s="12"/>
      <c r="K230" s="12"/>
      <c r="L230" s="12"/>
      <c r="M230" s="12"/>
      <c r="N230" s="12"/>
      <c r="O230" s="12"/>
    </row>
    <row r="231" spans="1:15" x14ac:dyDescent="0.25">
      <c r="A231" s="11"/>
      <c r="B231" s="9"/>
      <c r="C231" s="4"/>
      <c r="D231" s="4" t="s">
        <v>333</v>
      </c>
      <c r="E231" s="5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s="162" customFormat="1" ht="46.5" x14ac:dyDescent="0.7">
      <c r="A232" s="160" t="s">
        <v>173</v>
      </c>
      <c r="B232" s="161"/>
      <c r="C232" s="161"/>
      <c r="D232" s="245"/>
      <c r="E232" s="245"/>
      <c r="F232" s="245"/>
      <c r="G232" s="162" t="s">
        <v>536</v>
      </c>
    </row>
    <row r="233" spans="1:15" x14ac:dyDescent="0.25">
      <c r="A233" s="45"/>
      <c r="B233" s="45"/>
      <c r="C233" s="45"/>
      <c r="F233" s="45"/>
      <c r="H233"/>
      <c r="L233" s="3"/>
    </row>
    <row r="234" spans="1:15" x14ac:dyDescent="0.25">
      <c r="A234" s="3"/>
      <c r="C234" s="3"/>
      <c r="D234" s="243"/>
      <c r="E234" s="243"/>
      <c r="G234" s="3"/>
      <c r="H234" s="3"/>
      <c r="M234" s="10"/>
    </row>
    <row r="235" spans="1:15" x14ac:dyDescent="0.25">
      <c r="L235" t="s">
        <v>444</v>
      </c>
      <c r="N235" t="s">
        <v>445</v>
      </c>
    </row>
    <row r="236" spans="1:15" ht="15.75" x14ac:dyDescent="0.25">
      <c r="G236" s="244"/>
      <c r="H236" s="244"/>
      <c r="I236" s="244"/>
    </row>
    <row r="237" spans="1:15" x14ac:dyDescent="0.25">
      <c r="M237" s="10"/>
    </row>
    <row r="238" spans="1:15" x14ac:dyDescent="0.25">
      <c r="M238" s="10"/>
    </row>
    <row r="239" spans="1:15" x14ac:dyDescent="0.25">
      <c r="M239" s="10"/>
    </row>
  </sheetData>
  <mergeCells count="3">
    <mergeCell ref="D234:E234"/>
    <mergeCell ref="G236:I236"/>
    <mergeCell ref="D232:F232"/>
  </mergeCells>
  <conditionalFormatting sqref="A230:A231">
    <cfRule type="duplicateValues" dxfId="18" priority="21"/>
  </conditionalFormatting>
  <conditionalFormatting sqref="A232">
    <cfRule type="duplicateValues" dxfId="17" priority="1"/>
  </conditionalFormatting>
  <conditionalFormatting sqref="A233:A1048576 A214 A110:A126 A131:A135 A137:A138 A144:A147 A149:A163 A165:A168 A172:A178 A184:A189 A192:A199 A203:A207 A8:A22 A86:A107 A26:A31 A33:A44 A227:A229 A46:A73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7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A56" zoomScale="70" zoomScaleNormal="70" zoomScalePageLayoutView="115" workbookViewId="0">
      <selection activeCell="A87" sqref="A87:XFD87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553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475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175</v>
      </c>
      <c r="B7" s="139" t="s">
        <v>15</v>
      </c>
      <c r="C7" s="140" t="s">
        <v>379</v>
      </c>
      <c r="D7" s="140" t="s">
        <v>408</v>
      </c>
      <c r="E7" s="141" t="s">
        <v>327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176</v>
      </c>
      <c r="B8" s="139" t="s">
        <v>15</v>
      </c>
      <c r="C8" s="140" t="s">
        <v>379</v>
      </c>
      <c r="D8" s="140" t="s">
        <v>408</v>
      </c>
      <c r="E8" s="141" t="s">
        <v>327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177</v>
      </c>
      <c r="B9" s="139" t="s">
        <v>15</v>
      </c>
      <c r="C9" s="140" t="s">
        <v>379</v>
      </c>
      <c r="D9" s="140" t="s">
        <v>408</v>
      </c>
      <c r="E9" s="141" t="s">
        <v>327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178</v>
      </c>
      <c r="B10" s="139" t="s">
        <v>15</v>
      </c>
      <c r="C10" s="140" t="s">
        <v>379</v>
      </c>
      <c r="D10" s="140" t="s">
        <v>408</v>
      </c>
      <c r="E10" s="141" t="s">
        <v>327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179</v>
      </c>
      <c r="B11" s="139" t="s">
        <v>23</v>
      </c>
      <c r="C11" s="140" t="s">
        <v>379</v>
      </c>
      <c r="D11" s="140" t="s">
        <v>408</v>
      </c>
      <c r="E11" s="141" t="s">
        <v>327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180</v>
      </c>
      <c r="B12" s="139" t="s">
        <v>15</v>
      </c>
      <c r="C12" s="140" t="s">
        <v>379</v>
      </c>
      <c r="D12" s="140" t="s">
        <v>408</v>
      </c>
      <c r="E12" s="141" t="s">
        <v>327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181</v>
      </c>
      <c r="B13" s="139" t="s">
        <v>15</v>
      </c>
      <c r="C13" s="140" t="s">
        <v>379</v>
      </c>
      <c r="D13" s="140" t="s">
        <v>408</v>
      </c>
      <c r="E13" s="141" t="s">
        <v>327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182</v>
      </c>
      <c r="B14" s="139" t="s">
        <v>15</v>
      </c>
      <c r="C14" s="140" t="s">
        <v>379</v>
      </c>
      <c r="D14" s="140" t="s">
        <v>408</v>
      </c>
      <c r="E14" s="141" t="s">
        <v>327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183</v>
      </c>
      <c r="B15" s="139" t="s">
        <v>15</v>
      </c>
      <c r="C15" s="140" t="s">
        <v>379</v>
      </c>
      <c r="D15" s="140" t="s">
        <v>408</v>
      </c>
      <c r="E15" s="141" t="s">
        <v>327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184</v>
      </c>
      <c r="B16" s="139" t="s">
        <v>23</v>
      </c>
      <c r="C16" s="142" t="s">
        <v>185</v>
      </c>
      <c r="D16" s="140" t="s">
        <v>546</v>
      </c>
      <c r="E16" s="141" t="s">
        <v>327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186</v>
      </c>
      <c r="B17" s="139" t="s">
        <v>23</v>
      </c>
      <c r="C17" s="142" t="s">
        <v>24</v>
      </c>
      <c r="D17" s="140" t="s">
        <v>546</v>
      </c>
      <c r="E17" s="141" t="s">
        <v>327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187</v>
      </c>
      <c r="B18" s="139" t="s">
        <v>23</v>
      </c>
      <c r="C18" s="142" t="s">
        <v>28</v>
      </c>
      <c r="D18" s="140" t="s">
        <v>408</v>
      </c>
      <c r="E18" s="141" t="s">
        <v>327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188</v>
      </c>
      <c r="B19" s="139" t="s">
        <v>15</v>
      </c>
      <c r="C19" s="142" t="s">
        <v>24</v>
      </c>
      <c r="D19" s="140" t="s">
        <v>546</v>
      </c>
      <c r="E19" s="141" t="s">
        <v>327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189</v>
      </c>
      <c r="B20" s="139" t="s">
        <v>23</v>
      </c>
      <c r="C20" s="142" t="s">
        <v>24</v>
      </c>
      <c r="D20" s="140" t="s">
        <v>408</v>
      </c>
      <c r="E20" s="141" t="s">
        <v>327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191</v>
      </c>
      <c r="B21" s="139" t="s">
        <v>23</v>
      </c>
      <c r="C21" s="142" t="s">
        <v>24</v>
      </c>
      <c r="D21" s="140" t="s">
        <v>546</v>
      </c>
      <c r="E21" s="141" t="s">
        <v>327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192</v>
      </c>
      <c r="B22" s="139" t="s">
        <v>15</v>
      </c>
      <c r="C22" s="142" t="s">
        <v>90</v>
      </c>
      <c r="D22" s="140" t="s">
        <v>408</v>
      </c>
      <c r="E22" s="141" t="s">
        <v>327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193</v>
      </c>
      <c r="B23" s="139" t="s">
        <v>15</v>
      </c>
      <c r="C23" s="142" t="s">
        <v>90</v>
      </c>
      <c r="D23" s="140" t="s">
        <v>408</v>
      </c>
      <c r="E23" s="141" t="s">
        <v>327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194</v>
      </c>
      <c r="B24" s="139" t="s">
        <v>15</v>
      </c>
      <c r="C24" s="142" t="s">
        <v>90</v>
      </c>
      <c r="D24" s="140" t="s">
        <v>408</v>
      </c>
      <c r="E24" s="141" t="s">
        <v>327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195</v>
      </c>
      <c r="B25" s="139" t="s">
        <v>15</v>
      </c>
      <c r="C25" s="142" t="s">
        <v>90</v>
      </c>
      <c r="D25" s="140" t="s">
        <v>408</v>
      </c>
      <c r="E25" s="141" t="s">
        <v>327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196</v>
      </c>
      <c r="B26" s="139" t="s">
        <v>23</v>
      </c>
      <c r="C26" s="142" t="s">
        <v>90</v>
      </c>
      <c r="D26" s="140" t="s">
        <v>408</v>
      </c>
      <c r="E26" s="141" t="s">
        <v>327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197</v>
      </c>
      <c r="B27" s="139" t="s">
        <v>23</v>
      </c>
      <c r="C27" s="142" t="s">
        <v>90</v>
      </c>
      <c r="D27" s="140" t="s">
        <v>408</v>
      </c>
      <c r="E27" s="141" t="s">
        <v>327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198</v>
      </c>
      <c r="B28" s="139" t="s">
        <v>15</v>
      </c>
      <c r="C28" s="142" t="s">
        <v>90</v>
      </c>
      <c r="D28" s="140" t="s">
        <v>408</v>
      </c>
      <c r="E28" s="141" t="s">
        <v>327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199</v>
      </c>
      <c r="B29" s="139" t="s">
        <v>15</v>
      </c>
      <c r="C29" s="142" t="s">
        <v>90</v>
      </c>
      <c r="D29" s="140" t="s">
        <v>408</v>
      </c>
      <c r="E29" s="141" t="s">
        <v>327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200</v>
      </c>
      <c r="B30" s="139" t="s">
        <v>15</v>
      </c>
      <c r="C30" s="142" t="s">
        <v>90</v>
      </c>
      <c r="D30" s="140" t="s">
        <v>408</v>
      </c>
      <c r="E30" s="141" t="s">
        <v>327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201</v>
      </c>
      <c r="B31" s="139" t="s">
        <v>15</v>
      </c>
      <c r="C31" s="142" t="s">
        <v>90</v>
      </c>
      <c r="D31" s="140" t="s">
        <v>408</v>
      </c>
      <c r="E31" s="141" t="s">
        <v>327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202</v>
      </c>
      <c r="B32" s="139" t="s">
        <v>15</v>
      </c>
      <c r="C32" s="142" t="s">
        <v>90</v>
      </c>
      <c r="D32" s="140" t="s">
        <v>408</v>
      </c>
      <c r="E32" s="141" t="s">
        <v>327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203</v>
      </c>
      <c r="B33" s="139" t="s">
        <v>15</v>
      </c>
      <c r="C33" s="142" t="s">
        <v>90</v>
      </c>
      <c r="D33" s="140" t="s">
        <v>408</v>
      </c>
      <c r="E33" s="141" t="s">
        <v>327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204</v>
      </c>
      <c r="B34" s="139" t="s">
        <v>15</v>
      </c>
      <c r="C34" s="142" t="s">
        <v>90</v>
      </c>
      <c r="D34" s="140" t="s">
        <v>408</v>
      </c>
      <c r="E34" s="141" t="s">
        <v>327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205</v>
      </c>
      <c r="B35" s="139" t="s">
        <v>15</v>
      </c>
      <c r="C35" s="142" t="s">
        <v>90</v>
      </c>
      <c r="D35" s="140" t="s">
        <v>408</v>
      </c>
      <c r="E35" s="141" t="s">
        <v>327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206</v>
      </c>
      <c r="B36" s="139" t="s">
        <v>15</v>
      </c>
      <c r="C36" s="142" t="s">
        <v>90</v>
      </c>
      <c r="D36" s="140" t="s">
        <v>408</v>
      </c>
      <c r="E36" s="141" t="s">
        <v>327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207</v>
      </c>
      <c r="B37" s="139" t="s">
        <v>15</v>
      </c>
      <c r="C37" s="142" t="s">
        <v>90</v>
      </c>
      <c r="D37" s="140" t="s">
        <v>408</v>
      </c>
      <c r="E37" s="141" t="s">
        <v>327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208</v>
      </c>
      <c r="B38" s="139" t="s">
        <v>15</v>
      </c>
      <c r="C38" s="142" t="s">
        <v>90</v>
      </c>
      <c r="D38" s="140" t="s">
        <v>408</v>
      </c>
      <c r="E38" s="141" t="s">
        <v>327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209</v>
      </c>
      <c r="B39" s="139" t="s">
        <v>15</v>
      </c>
      <c r="C39" s="142" t="s">
        <v>90</v>
      </c>
      <c r="D39" s="140" t="s">
        <v>408</v>
      </c>
      <c r="E39" s="141" t="s">
        <v>327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210</v>
      </c>
      <c r="B40" s="139" t="s">
        <v>15</v>
      </c>
      <c r="C40" s="142" t="s">
        <v>90</v>
      </c>
      <c r="D40" s="140" t="s">
        <v>408</v>
      </c>
      <c r="E40" s="141" t="s">
        <v>327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211</v>
      </c>
      <c r="B41" s="139" t="s">
        <v>15</v>
      </c>
      <c r="C41" s="142" t="s">
        <v>90</v>
      </c>
      <c r="D41" s="140" t="s">
        <v>408</v>
      </c>
      <c r="E41" s="141" t="s">
        <v>327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212</v>
      </c>
      <c r="B42" s="139" t="s">
        <v>15</v>
      </c>
      <c r="C42" s="142" t="s">
        <v>90</v>
      </c>
      <c r="D42" s="140" t="s">
        <v>408</v>
      </c>
      <c r="E42" s="141" t="s">
        <v>327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213</v>
      </c>
      <c r="B43" s="139" t="s">
        <v>15</v>
      </c>
      <c r="C43" s="142" t="s">
        <v>90</v>
      </c>
      <c r="D43" s="140" t="s">
        <v>408</v>
      </c>
      <c r="E43" s="141" t="s">
        <v>327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214</v>
      </c>
      <c r="B44" s="139" t="s">
        <v>15</v>
      </c>
      <c r="C44" s="142" t="s">
        <v>90</v>
      </c>
      <c r="D44" s="140" t="s">
        <v>408</v>
      </c>
      <c r="E44" s="141" t="s">
        <v>327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215</v>
      </c>
      <c r="B45" s="139" t="s">
        <v>15</v>
      </c>
      <c r="C45" s="142" t="s">
        <v>90</v>
      </c>
      <c r="D45" s="140" t="s">
        <v>408</v>
      </c>
      <c r="E45" s="141" t="s">
        <v>327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6419.67</v>
      </c>
      <c r="N45" s="143">
        <f t="shared" si="1"/>
        <v>7394.82</v>
      </c>
      <c r="O45" s="143">
        <f t="shared" si="2"/>
        <v>9105.18</v>
      </c>
    </row>
    <row r="46" spans="1:15" ht="23.25" x14ac:dyDescent="0.35">
      <c r="A46" s="138" t="s">
        <v>216</v>
      </c>
      <c r="B46" s="139" t="s">
        <v>15</v>
      </c>
      <c r="C46" s="142" t="s">
        <v>90</v>
      </c>
      <c r="D46" s="140" t="s">
        <v>408</v>
      </c>
      <c r="E46" s="141" t="s">
        <v>327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217</v>
      </c>
      <c r="B47" s="139" t="s">
        <v>15</v>
      </c>
      <c r="C47" s="142" t="s">
        <v>90</v>
      </c>
      <c r="D47" s="140" t="s">
        <v>408</v>
      </c>
      <c r="E47" s="141" t="s">
        <v>327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218</v>
      </c>
      <c r="B48" s="139" t="s">
        <v>15</v>
      </c>
      <c r="C48" s="142" t="s">
        <v>90</v>
      </c>
      <c r="D48" s="140" t="s">
        <v>408</v>
      </c>
      <c r="E48" s="141" t="s">
        <v>327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219</v>
      </c>
      <c r="B49" s="139" t="s">
        <v>15</v>
      </c>
      <c r="C49" s="142" t="s">
        <v>90</v>
      </c>
      <c r="D49" s="140" t="s">
        <v>408</v>
      </c>
      <c r="E49" s="141" t="s">
        <v>327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220</v>
      </c>
      <c r="B50" s="139" t="s">
        <v>15</v>
      </c>
      <c r="C50" s="142" t="s">
        <v>90</v>
      </c>
      <c r="D50" s="140" t="s">
        <v>408</v>
      </c>
      <c r="E50" s="141" t="s">
        <v>327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221</v>
      </c>
      <c r="B51" s="139" t="s">
        <v>15</v>
      </c>
      <c r="C51" s="142" t="s">
        <v>90</v>
      </c>
      <c r="D51" s="140" t="s">
        <v>408</v>
      </c>
      <c r="E51" s="141" t="s">
        <v>327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222</v>
      </c>
      <c r="B52" s="139" t="s">
        <v>15</v>
      </c>
      <c r="C52" s="142" t="s">
        <v>90</v>
      </c>
      <c r="D52" s="140" t="s">
        <v>408</v>
      </c>
      <c r="E52" s="141" t="s">
        <v>327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223</v>
      </c>
      <c r="B53" s="139" t="s">
        <v>15</v>
      </c>
      <c r="C53" s="142" t="s">
        <v>90</v>
      </c>
      <c r="D53" s="140" t="s">
        <v>408</v>
      </c>
      <c r="E53" s="141" t="s">
        <v>327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224</v>
      </c>
      <c r="B54" s="139" t="s">
        <v>15</v>
      </c>
      <c r="C54" s="142" t="s">
        <v>90</v>
      </c>
      <c r="D54" s="140" t="s">
        <v>408</v>
      </c>
      <c r="E54" s="141" t="s">
        <v>327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225</v>
      </c>
      <c r="B55" s="139" t="s">
        <v>15</v>
      </c>
      <c r="C55" s="142" t="s">
        <v>90</v>
      </c>
      <c r="D55" s="140" t="s">
        <v>408</v>
      </c>
      <c r="E55" s="141" t="s">
        <v>327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226</v>
      </c>
      <c r="B56" s="139" t="s">
        <v>15</v>
      </c>
      <c r="C56" s="142" t="s">
        <v>90</v>
      </c>
      <c r="D56" s="140" t="s">
        <v>408</v>
      </c>
      <c r="E56" s="141" t="s">
        <v>327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227</v>
      </c>
      <c r="B57" s="139" t="s">
        <v>15</v>
      </c>
      <c r="C57" s="142" t="s">
        <v>90</v>
      </c>
      <c r="D57" s="140" t="s">
        <v>408</v>
      </c>
      <c r="E57" s="141" t="s">
        <v>327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228</v>
      </c>
      <c r="B58" s="139" t="s">
        <v>15</v>
      </c>
      <c r="C58" s="142" t="s">
        <v>90</v>
      </c>
      <c r="D58" s="140" t="s">
        <v>408</v>
      </c>
      <c r="E58" s="141" t="s">
        <v>327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229</v>
      </c>
      <c r="B59" s="139" t="s">
        <v>15</v>
      </c>
      <c r="C59" s="142" t="s">
        <v>90</v>
      </c>
      <c r="D59" s="140" t="s">
        <v>408</v>
      </c>
      <c r="E59" s="141" t="s">
        <v>327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230</v>
      </c>
      <c r="B60" s="139" t="s">
        <v>15</v>
      </c>
      <c r="C60" s="142" t="s">
        <v>90</v>
      </c>
      <c r="D60" s="140" t="s">
        <v>408</v>
      </c>
      <c r="E60" s="141" t="s">
        <v>327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231</v>
      </c>
      <c r="B61" s="139" t="s">
        <v>23</v>
      </c>
      <c r="C61" s="142" t="s">
        <v>28</v>
      </c>
      <c r="D61" s="140" t="s">
        <v>408</v>
      </c>
      <c r="E61" s="141" t="s">
        <v>327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232</v>
      </c>
      <c r="B62" s="139" t="s">
        <v>23</v>
      </c>
      <c r="C62" s="142" t="s">
        <v>28</v>
      </c>
      <c r="D62" s="140" t="s">
        <v>408</v>
      </c>
      <c r="E62" s="141" t="s">
        <v>327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233</v>
      </c>
      <c r="B63" s="139" t="s">
        <v>15</v>
      </c>
      <c r="C63" s="142" t="s">
        <v>234</v>
      </c>
      <c r="D63" s="140" t="s">
        <v>408</v>
      </c>
      <c r="E63" s="141" t="s">
        <v>327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235</v>
      </c>
      <c r="B64" s="139" t="s">
        <v>23</v>
      </c>
      <c r="C64" s="142" t="s">
        <v>24</v>
      </c>
      <c r="D64" s="140" t="s">
        <v>546</v>
      </c>
      <c r="E64" s="141" t="s">
        <v>327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236</v>
      </c>
      <c r="B65" s="139" t="s">
        <v>15</v>
      </c>
      <c r="C65" s="142" t="s">
        <v>62</v>
      </c>
      <c r="D65" s="140" t="s">
        <v>546</v>
      </c>
      <c r="E65" s="141" t="s">
        <v>327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238</v>
      </c>
      <c r="B66" s="139" t="s">
        <v>15</v>
      </c>
      <c r="C66" s="142" t="s">
        <v>62</v>
      </c>
      <c r="D66" s="140" t="s">
        <v>546</v>
      </c>
      <c r="E66" s="141" t="s">
        <v>327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239</v>
      </c>
      <c r="B67" s="139" t="s">
        <v>15</v>
      </c>
      <c r="C67" s="142" t="s">
        <v>71</v>
      </c>
      <c r="D67" s="140" t="s">
        <v>408</v>
      </c>
      <c r="E67" s="141" t="s">
        <v>327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240</v>
      </c>
      <c r="B68" s="139" t="s">
        <v>15</v>
      </c>
      <c r="C68" s="142" t="s">
        <v>71</v>
      </c>
      <c r="D68" s="140" t="s">
        <v>408</v>
      </c>
      <c r="E68" s="141" t="s">
        <v>327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241</v>
      </c>
      <c r="B69" s="139" t="s">
        <v>15</v>
      </c>
      <c r="C69" s="142" t="s">
        <v>86</v>
      </c>
      <c r="D69" s="140" t="s">
        <v>408</v>
      </c>
      <c r="E69" s="141" t="s">
        <v>327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13704</v>
      </c>
      <c r="N69" s="143">
        <f t="shared" si="1"/>
        <v>14590.5</v>
      </c>
      <c r="O69" s="143">
        <f t="shared" si="2"/>
        <v>409.5</v>
      </c>
    </row>
    <row r="70" spans="1:15" ht="23.25" x14ac:dyDescent="0.35">
      <c r="A70" s="138" t="s">
        <v>242</v>
      </c>
      <c r="B70" s="139" t="s">
        <v>23</v>
      </c>
      <c r="C70" s="142" t="s">
        <v>75</v>
      </c>
      <c r="D70" s="140" t="s">
        <v>408</v>
      </c>
      <c r="E70" s="141" t="s">
        <v>327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243</v>
      </c>
      <c r="B71" s="139" t="s">
        <v>23</v>
      </c>
      <c r="C71" s="142" t="s">
        <v>75</v>
      </c>
      <c r="D71" s="140" t="s">
        <v>408</v>
      </c>
      <c r="E71" s="141" t="s">
        <v>327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50">
        <v>125</v>
      </c>
      <c r="N71" s="143">
        <f t="shared" ref="N71:N91" si="5">J71+K71+L71+M71</f>
        <v>1100.1500000000001</v>
      </c>
      <c r="O71" s="143">
        <f t="shared" ref="O71:O91" si="6">G71-N71</f>
        <v>15399.85</v>
      </c>
    </row>
    <row r="72" spans="1:15" ht="23.25" x14ac:dyDescent="0.35">
      <c r="A72" s="138" t="s">
        <v>244</v>
      </c>
      <c r="B72" s="139" t="s">
        <v>15</v>
      </c>
      <c r="C72" s="142" t="s">
        <v>75</v>
      </c>
      <c r="D72" s="140" t="s">
        <v>408</v>
      </c>
      <c r="E72" s="141" t="s">
        <v>327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245</v>
      </c>
      <c r="B73" s="139" t="s">
        <v>23</v>
      </c>
      <c r="C73" s="142" t="s">
        <v>75</v>
      </c>
      <c r="D73" s="140" t="s">
        <v>408</v>
      </c>
      <c r="E73" s="141" t="s">
        <v>327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50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246</v>
      </c>
      <c r="B74" s="139" t="s">
        <v>23</v>
      </c>
      <c r="C74" s="142" t="s">
        <v>75</v>
      </c>
      <c r="D74" s="140" t="s">
        <v>408</v>
      </c>
      <c r="E74" s="141" t="s">
        <v>327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247</v>
      </c>
      <c r="B75" s="139" t="s">
        <v>23</v>
      </c>
      <c r="C75" s="142" t="s">
        <v>75</v>
      </c>
      <c r="D75" s="140" t="s">
        <v>408</v>
      </c>
      <c r="E75" s="141" t="s">
        <v>327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314</v>
      </c>
      <c r="B76" s="139" t="s">
        <v>23</v>
      </c>
      <c r="C76" s="142" t="s">
        <v>75</v>
      </c>
      <c r="D76" s="140" t="s">
        <v>408</v>
      </c>
      <c r="E76" s="141" t="s">
        <v>327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315</v>
      </c>
      <c r="B77" s="139" t="s">
        <v>15</v>
      </c>
      <c r="C77" s="142" t="s">
        <v>62</v>
      </c>
      <c r="D77" s="140" t="s">
        <v>546</v>
      </c>
      <c r="E77" s="141" t="s">
        <v>327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472</v>
      </c>
      <c r="B78" s="139" t="s">
        <v>15</v>
      </c>
      <c r="C78" s="142" t="s">
        <v>90</v>
      </c>
      <c r="D78" s="140" t="s">
        <v>408</v>
      </c>
      <c r="E78" s="141" t="s">
        <v>327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317</v>
      </c>
      <c r="B79" s="139" t="s">
        <v>15</v>
      </c>
      <c r="C79" s="142" t="s">
        <v>71</v>
      </c>
      <c r="D79" s="140" t="s">
        <v>408</v>
      </c>
      <c r="E79" s="141" t="s">
        <v>327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318</v>
      </c>
      <c r="B80" s="139" t="s">
        <v>23</v>
      </c>
      <c r="C80" s="142" t="s">
        <v>75</v>
      </c>
      <c r="D80" s="140" t="s">
        <v>408</v>
      </c>
      <c r="E80" s="141" t="s">
        <v>327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332</v>
      </c>
      <c r="B81" s="139" t="s">
        <v>23</v>
      </c>
      <c r="C81" s="142" t="s">
        <v>28</v>
      </c>
      <c r="D81" s="140" t="s">
        <v>546</v>
      </c>
      <c r="E81" s="141" t="s">
        <v>327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319</v>
      </c>
      <c r="B82" s="139" t="s">
        <v>15</v>
      </c>
      <c r="C82" s="142" t="s">
        <v>90</v>
      </c>
      <c r="D82" s="140" t="s">
        <v>408</v>
      </c>
      <c r="E82" s="141" t="s">
        <v>327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321</v>
      </c>
      <c r="B83" s="139" t="s">
        <v>23</v>
      </c>
      <c r="C83" s="142" t="s">
        <v>83</v>
      </c>
      <c r="D83" s="140" t="s">
        <v>546</v>
      </c>
      <c r="E83" s="141" t="s">
        <v>327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51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326</v>
      </c>
      <c r="B84" s="139" t="s">
        <v>15</v>
      </c>
      <c r="C84" s="142" t="s">
        <v>24</v>
      </c>
      <c r="D84" s="140" t="s">
        <v>546</v>
      </c>
      <c r="E84" s="141" t="s">
        <v>327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339</v>
      </c>
      <c r="B85" s="139" t="s">
        <v>15</v>
      </c>
      <c r="C85" s="142" t="s">
        <v>328</v>
      </c>
      <c r="D85" s="140" t="s">
        <v>546</v>
      </c>
      <c r="E85" s="141" t="s">
        <v>327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340</v>
      </c>
      <c r="B86" s="139" t="s">
        <v>23</v>
      </c>
      <c r="C86" s="142" t="s">
        <v>28</v>
      </c>
      <c r="D86" s="140" t="s">
        <v>408</v>
      </c>
      <c r="E86" s="141" t="s">
        <v>327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341</v>
      </c>
      <c r="B87" s="139" t="s">
        <v>15</v>
      </c>
      <c r="C87" s="142" t="s">
        <v>24</v>
      </c>
      <c r="D87" s="140" t="s">
        <v>546</v>
      </c>
      <c r="E87" s="141" t="s">
        <v>327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51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344</v>
      </c>
      <c r="B88" s="139" t="s">
        <v>23</v>
      </c>
      <c r="C88" s="142" t="s">
        <v>24</v>
      </c>
      <c r="D88" s="140" t="s">
        <v>546</v>
      </c>
      <c r="E88" s="141" t="s">
        <v>327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2525</v>
      </c>
      <c r="N88" s="143">
        <f t="shared" si="5"/>
        <v>4475.3</v>
      </c>
      <c r="O88" s="143">
        <f t="shared" si="6"/>
        <v>28524.7</v>
      </c>
    </row>
    <row r="89" spans="1:15" ht="23.25" x14ac:dyDescent="0.35">
      <c r="A89" s="138" t="s">
        <v>345</v>
      </c>
      <c r="B89" s="139" t="s">
        <v>15</v>
      </c>
      <c r="C89" s="142" t="s">
        <v>90</v>
      </c>
      <c r="D89" s="140" t="s">
        <v>408</v>
      </c>
      <c r="E89" s="141" t="s">
        <v>327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542</v>
      </c>
      <c r="B90" s="139" t="s">
        <v>23</v>
      </c>
      <c r="C90" s="142" t="s">
        <v>83</v>
      </c>
      <c r="D90" s="140" t="s">
        <v>546</v>
      </c>
      <c r="E90" s="141" t="s">
        <v>327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ht="23.25" x14ac:dyDescent="0.35">
      <c r="A91" s="138" t="s">
        <v>551</v>
      </c>
      <c r="B91" s="139" t="s">
        <v>23</v>
      </c>
      <c r="C91" s="142" t="s">
        <v>552</v>
      </c>
      <c r="D91" s="140" t="s">
        <v>408</v>
      </c>
      <c r="E91" s="141" t="s">
        <v>327</v>
      </c>
      <c r="F91" s="142">
        <v>46113</v>
      </c>
      <c r="G91" s="143">
        <v>15000</v>
      </c>
      <c r="H91" s="143">
        <v>0</v>
      </c>
      <c r="I91" s="143">
        <v>1500</v>
      </c>
      <c r="J91" s="143">
        <v>430.5</v>
      </c>
      <c r="K91" s="143">
        <v>0</v>
      </c>
      <c r="L91" s="143">
        <v>456</v>
      </c>
      <c r="M91" s="143">
        <v>25</v>
      </c>
      <c r="N91" s="143">
        <f t="shared" si="5"/>
        <v>911.5</v>
      </c>
      <c r="O91" s="143">
        <f t="shared" si="6"/>
        <v>14088.5</v>
      </c>
    </row>
    <row r="92" spans="1:15" s="130" customFormat="1" ht="31.5" x14ac:dyDescent="0.5">
      <c r="A92" s="146" t="s">
        <v>172</v>
      </c>
      <c r="B92" s="147">
        <v>85</v>
      </c>
      <c r="C92" s="148"/>
      <c r="D92" s="148"/>
      <c r="E92" s="149"/>
      <c r="F92" s="148"/>
      <c r="G92" s="166">
        <f>SUM(G7:G91)</f>
        <v>1763000</v>
      </c>
      <c r="H92" s="167">
        <f>SUM(H7:H78)</f>
        <v>0</v>
      </c>
      <c r="I92" s="166">
        <f t="shared" ref="I92:O92" si="7">SUM(I7:I91)</f>
        <v>1749500</v>
      </c>
      <c r="J92" s="166">
        <f t="shared" si="7"/>
        <v>50598.099999999991</v>
      </c>
      <c r="K92" s="166">
        <f t="shared" si="7"/>
        <v>0</v>
      </c>
      <c r="L92" s="166">
        <f t="shared" si="7"/>
        <v>53595.199999999953</v>
      </c>
      <c r="M92" s="166">
        <f t="shared" si="7"/>
        <v>53750.459999999992</v>
      </c>
      <c r="N92" s="166">
        <f t="shared" si="7"/>
        <v>157943.75999999989</v>
      </c>
      <c r="O92" s="166">
        <f t="shared" si="7"/>
        <v>1605056.2399999998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0" customFormat="1" ht="33.75" x14ac:dyDescent="0.5">
      <c r="A96" s="168" t="s">
        <v>173</v>
      </c>
      <c r="B96" s="169"/>
      <c r="C96" s="169"/>
      <c r="E96" s="171"/>
      <c r="F96" s="246" t="s">
        <v>174</v>
      </c>
      <c r="G96" s="246"/>
      <c r="H96" s="246"/>
      <c r="I96" s="169"/>
      <c r="J96" s="169"/>
      <c r="K96" s="169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J52" zoomScale="145" zoomScaleNormal="145" zoomScalePageLayoutView="130" workbookViewId="0">
      <selection sqref="A1:Y7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556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313</v>
      </c>
      <c r="C5" s="23" t="s">
        <v>2</v>
      </c>
      <c r="D5" s="23" t="s">
        <v>3</v>
      </c>
      <c r="E5" s="23" t="s">
        <v>475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248</v>
      </c>
      <c r="B6" s="16" t="s">
        <v>15</v>
      </c>
      <c r="C6" s="15" t="s">
        <v>468</v>
      </c>
      <c r="D6" s="15" t="s">
        <v>409</v>
      </c>
      <c r="E6" s="16" t="s">
        <v>249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>J6+K6+L6+M6</f>
        <v>3632.5899999999997</v>
      </c>
      <c r="O6" s="51">
        <f t="shared" ref="O6:O50" si="0">G6-N6</f>
        <v>40367.410000000003</v>
      </c>
    </row>
    <row r="7" spans="1:15" x14ac:dyDescent="0.25">
      <c r="A7" s="15" t="s">
        <v>250</v>
      </c>
      <c r="B7" s="16" t="s">
        <v>15</v>
      </c>
      <c r="C7" s="15" t="s">
        <v>422</v>
      </c>
      <c r="D7" s="15" t="s">
        <v>396</v>
      </c>
      <c r="E7" s="16" t="s">
        <v>249</v>
      </c>
      <c r="F7" s="17">
        <v>44228</v>
      </c>
      <c r="G7" s="51">
        <v>40000</v>
      </c>
      <c r="H7" s="52">
        <v>0</v>
      </c>
      <c r="I7" s="51">
        <f t="shared" ref="I7:I12" si="1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ref="N7:N50" si="2">J7+K7+L7+M7</f>
        <v>2831.65</v>
      </c>
      <c r="O7" s="51">
        <f t="shared" si="0"/>
        <v>37168.35</v>
      </c>
    </row>
    <row r="8" spans="1:15" x14ac:dyDescent="0.25">
      <c r="A8" s="15" t="s">
        <v>251</v>
      </c>
      <c r="B8" s="16" t="s">
        <v>15</v>
      </c>
      <c r="C8" s="15" t="s">
        <v>468</v>
      </c>
      <c r="D8" s="15" t="s">
        <v>397</v>
      </c>
      <c r="E8" s="16" t="s">
        <v>249</v>
      </c>
      <c r="F8" s="17">
        <v>44682</v>
      </c>
      <c r="G8" s="51">
        <v>44000</v>
      </c>
      <c r="H8" s="52">
        <v>0</v>
      </c>
      <c r="I8" s="51">
        <f t="shared" si="1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2"/>
        <v>3632.5899999999997</v>
      </c>
      <c r="O8" s="51">
        <f t="shared" si="0"/>
        <v>40367.410000000003</v>
      </c>
    </row>
    <row r="9" spans="1:15" x14ac:dyDescent="0.25">
      <c r="A9" s="15" t="s">
        <v>252</v>
      </c>
      <c r="B9" s="16" t="s">
        <v>15</v>
      </c>
      <c r="C9" s="15" t="s">
        <v>467</v>
      </c>
      <c r="D9" s="15" t="s">
        <v>398</v>
      </c>
      <c r="E9" s="16" t="s">
        <v>249</v>
      </c>
      <c r="F9" s="17">
        <v>44256</v>
      </c>
      <c r="G9" s="51">
        <v>44000</v>
      </c>
      <c r="H9" s="52">
        <v>0</v>
      </c>
      <c r="I9" s="51">
        <f t="shared" si="1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2"/>
        <v>3632.5899999999997</v>
      </c>
      <c r="O9" s="51">
        <f t="shared" si="0"/>
        <v>40367.410000000003</v>
      </c>
    </row>
    <row r="10" spans="1:15" x14ac:dyDescent="0.25">
      <c r="A10" s="15" t="s">
        <v>253</v>
      </c>
      <c r="B10" s="16" t="s">
        <v>23</v>
      </c>
      <c r="C10" s="15" t="s">
        <v>466</v>
      </c>
      <c r="D10" s="15" t="s">
        <v>401</v>
      </c>
      <c r="E10" s="16" t="s">
        <v>249</v>
      </c>
      <c r="F10" s="17">
        <v>44348</v>
      </c>
      <c r="G10" s="51">
        <v>44000</v>
      </c>
      <c r="H10" s="52">
        <v>0</v>
      </c>
      <c r="I10" s="51">
        <f t="shared" si="1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2"/>
        <v>3632.5899999999997</v>
      </c>
      <c r="O10" s="51">
        <f t="shared" si="0"/>
        <v>40367.410000000003</v>
      </c>
    </row>
    <row r="11" spans="1:15" x14ac:dyDescent="0.25">
      <c r="A11" s="15" t="s">
        <v>254</v>
      </c>
      <c r="B11" s="16" t="s">
        <v>15</v>
      </c>
      <c r="C11" s="15" t="s">
        <v>466</v>
      </c>
      <c r="D11" s="15" t="s">
        <v>402</v>
      </c>
      <c r="E11" s="16" t="s">
        <v>249</v>
      </c>
      <c r="F11" s="17">
        <v>37196</v>
      </c>
      <c r="G11" s="51">
        <v>44000</v>
      </c>
      <c r="H11" s="52">
        <v>0</v>
      </c>
      <c r="I11" s="51">
        <f t="shared" si="1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2"/>
        <v>3632.5899999999997</v>
      </c>
      <c r="O11" s="51">
        <f t="shared" si="0"/>
        <v>40367.410000000003</v>
      </c>
    </row>
    <row r="12" spans="1:15" x14ac:dyDescent="0.25">
      <c r="A12" s="15" t="s">
        <v>256</v>
      </c>
      <c r="B12" s="16" t="s">
        <v>15</v>
      </c>
      <c r="C12" s="15" t="s">
        <v>466</v>
      </c>
      <c r="D12" s="15" t="s">
        <v>410</v>
      </c>
      <c r="E12" s="16" t="s">
        <v>249</v>
      </c>
      <c r="F12" s="17">
        <v>44743</v>
      </c>
      <c r="G12" s="51">
        <v>44000</v>
      </c>
      <c r="H12" s="52">
        <v>0</v>
      </c>
      <c r="I12" s="51">
        <f t="shared" si="1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2"/>
        <v>5264.4</v>
      </c>
      <c r="O12" s="51">
        <f t="shared" si="0"/>
        <v>38735.599999999999</v>
      </c>
    </row>
    <row r="13" spans="1:15" x14ac:dyDescent="0.25">
      <c r="A13" s="15" t="s">
        <v>257</v>
      </c>
      <c r="B13" s="16" t="s">
        <v>15</v>
      </c>
      <c r="C13" s="15" t="s">
        <v>422</v>
      </c>
      <c r="D13" s="15" t="s">
        <v>403</v>
      </c>
      <c r="E13" s="16" t="s">
        <v>249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2"/>
        <v>7965.0499999999993</v>
      </c>
      <c r="O13" s="51">
        <f t="shared" si="0"/>
        <v>36034.949999999997</v>
      </c>
    </row>
    <row r="14" spans="1:15" ht="13.5" customHeight="1" x14ac:dyDescent="0.25">
      <c r="A14" s="15" t="s">
        <v>282</v>
      </c>
      <c r="B14" s="16" t="s">
        <v>23</v>
      </c>
      <c r="C14" s="15" t="s">
        <v>28</v>
      </c>
      <c r="D14" s="15" t="s">
        <v>410</v>
      </c>
      <c r="E14" s="16" t="s">
        <v>249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2"/>
        <v>2193.5</v>
      </c>
      <c r="O14" s="51">
        <f t="shared" si="0"/>
        <v>32806.5</v>
      </c>
    </row>
    <row r="15" spans="1:15" x14ac:dyDescent="0.25">
      <c r="A15" s="15" t="s">
        <v>508</v>
      </c>
      <c r="B15" s="16" t="s">
        <v>23</v>
      </c>
      <c r="C15" s="15" t="s">
        <v>423</v>
      </c>
      <c r="D15" s="15" t="s">
        <v>427</v>
      </c>
      <c r="E15" s="16" t="s">
        <v>249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2"/>
        <v>5835.18</v>
      </c>
      <c r="O15" s="51">
        <f t="shared" si="0"/>
        <v>49164.82</v>
      </c>
    </row>
    <row r="16" spans="1:15" ht="12" customHeight="1" x14ac:dyDescent="0.25">
      <c r="A16" s="15" t="s">
        <v>258</v>
      </c>
      <c r="B16" s="16" t="s">
        <v>23</v>
      </c>
      <c r="C16" s="15" t="s">
        <v>465</v>
      </c>
      <c r="D16" s="15" t="s">
        <v>388</v>
      </c>
      <c r="E16" s="16" t="s">
        <v>249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2"/>
        <v>7057.68</v>
      </c>
      <c r="O16" s="51">
        <f t="shared" si="0"/>
        <v>52942.32</v>
      </c>
    </row>
    <row r="17" spans="1:170" x14ac:dyDescent="0.25">
      <c r="A17" s="15" t="s">
        <v>259</v>
      </c>
      <c r="B17" s="16" t="s">
        <v>23</v>
      </c>
      <c r="C17" s="15" t="s">
        <v>464</v>
      </c>
      <c r="D17" s="15" t="s">
        <v>38</v>
      </c>
      <c r="E17" s="16" t="s">
        <v>249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0</v>
      </c>
      <c r="L17" s="51">
        <v>3040</v>
      </c>
      <c r="M17" s="51">
        <v>25</v>
      </c>
      <c r="N17" s="51">
        <f>J17+K17+L17+M17</f>
        <v>5935</v>
      </c>
      <c r="O17" s="51">
        <f t="shared" si="0"/>
        <v>94065</v>
      </c>
    </row>
    <row r="18" spans="1:170" x14ac:dyDescent="0.25">
      <c r="A18" s="15" t="s">
        <v>261</v>
      </c>
      <c r="B18" s="16" t="s">
        <v>23</v>
      </c>
      <c r="C18" s="15" t="s">
        <v>424</v>
      </c>
      <c r="D18" s="15" t="s">
        <v>38</v>
      </c>
      <c r="E18" s="16" t="s">
        <v>249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2"/>
        <v>2831.65</v>
      </c>
      <c r="O18" s="51">
        <f t="shared" si="0"/>
        <v>37168.35</v>
      </c>
    </row>
    <row r="19" spans="1:170" x14ac:dyDescent="0.25">
      <c r="A19" s="81" t="s">
        <v>262</v>
      </c>
      <c r="B19" s="88" t="s">
        <v>15</v>
      </c>
      <c r="C19" s="81" t="s">
        <v>263</v>
      </c>
      <c r="D19" s="81" t="s">
        <v>49</v>
      </c>
      <c r="E19" s="88" t="s">
        <v>249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2"/>
        <v>3632.5899999999997</v>
      </c>
      <c r="O19" s="51">
        <f t="shared" si="0"/>
        <v>40367.410000000003</v>
      </c>
    </row>
    <row r="20" spans="1:170" s="15" customFormat="1" ht="11.25" x14ac:dyDescent="0.2">
      <c r="A20" s="15" t="s">
        <v>484</v>
      </c>
      <c r="B20" s="16" t="s">
        <v>15</v>
      </c>
      <c r="C20" s="15" t="s">
        <v>485</v>
      </c>
      <c r="D20" s="15" t="s">
        <v>49</v>
      </c>
      <c r="E20" s="16" t="s">
        <v>249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2"/>
        <v>5264.4</v>
      </c>
      <c r="O20" s="51">
        <f t="shared" si="0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264</v>
      </c>
      <c r="B21" s="84" t="s">
        <v>23</v>
      </c>
      <c r="C21" s="85" t="s">
        <v>428</v>
      </c>
      <c r="D21" s="85" t="s">
        <v>412</v>
      </c>
      <c r="E21" s="84" t="s">
        <v>249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0</v>
      </c>
      <c r="L21" s="87">
        <v>1672</v>
      </c>
      <c r="M21" s="87">
        <v>125</v>
      </c>
      <c r="N21" s="51">
        <f t="shared" si="2"/>
        <v>3375.5</v>
      </c>
      <c r="O21" s="51">
        <f t="shared" si="0"/>
        <v>51624.5</v>
      </c>
    </row>
    <row r="22" spans="1:170" x14ac:dyDescent="0.25">
      <c r="A22" s="15" t="s">
        <v>265</v>
      </c>
      <c r="B22" s="16" t="s">
        <v>23</v>
      </c>
      <c r="C22" s="15" t="s">
        <v>464</v>
      </c>
      <c r="D22" s="15" t="s">
        <v>412</v>
      </c>
      <c r="E22" s="16" t="s">
        <v>249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2"/>
        <v>20983.620000000003</v>
      </c>
      <c r="O22" s="51">
        <f t="shared" si="0"/>
        <v>89016.38</v>
      </c>
    </row>
    <row r="23" spans="1:170" x14ac:dyDescent="0.25">
      <c r="A23" s="15" t="s">
        <v>255</v>
      </c>
      <c r="B23" s="16" t="s">
        <v>15</v>
      </c>
      <c r="C23" s="15" t="s">
        <v>463</v>
      </c>
      <c r="D23" s="15" t="s">
        <v>54</v>
      </c>
      <c r="E23" s="16" t="s">
        <v>249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2"/>
        <v>20983.620000000003</v>
      </c>
      <c r="O23" s="51">
        <f t="shared" si="0"/>
        <v>89016.38</v>
      </c>
    </row>
    <row r="24" spans="1:170" x14ac:dyDescent="0.25">
      <c r="A24" s="15" t="s">
        <v>266</v>
      </c>
      <c r="B24" s="16" t="s">
        <v>15</v>
      </c>
      <c r="C24" s="15" t="s">
        <v>422</v>
      </c>
      <c r="D24" s="15" t="s">
        <v>54</v>
      </c>
      <c r="E24" s="16" t="s">
        <v>249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2"/>
        <v>2831.65</v>
      </c>
      <c r="O24" s="51">
        <f t="shared" si="0"/>
        <v>37168.35</v>
      </c>
    </row>
    <row r="25" spans="1:170" x14ac:dyDescent="0.25">
      <c r="A25" s="15" t="s">
        <v>267</v>
      </c>
      <c r="B25" s="16" t="s">
        <v>15</v>
      </c>
      <c r="C25" s="15" t="s">
        <v>422</v>
      </c>
      <c r="D25" s="15" t="s">
        <v>54</v>
      </c>
      <c r="E25" s="16" t="s">
        <v>249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2"/>
        <v>2831.65</v>
      </c>
      <c r="O25" s="51">
        <f t="shared" si="0"/>
        <v>37168.35</v>
      </c>
    </row>
    <row r="26" spans="1:170" x14ac:dyDescent="0.25">
      <c r="A26" s="15" t="s">
        <v>268</v>
      </c>
      <c r="B26" s="16" t="s">
        <v>15</v>
      </c>
      <c r="C26" s="15" t="s">
        <v>422</v>
      </c>
      <c r="D26" s="15" t="s">
        <v>54</v>
      </c>
      <c r="E26" s="16" t="s">
        <v>249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2"/>
        <v>2831.65</v>
      </c>
      <c r="O26" s="51">
        <f t="shared" si="0"/>
        <v>37168.35</v>
      </c>
    </row>
    <row r="27" spans="1:170" x14ac:dyDescent="0.25">
      <c r="A27" s="15" t="s">
        <v>269</v>
      </c>
      <c r="B27" s="24" t="s">
        <v>15</v>
      </c>
      <c r="C27" s="15" t="s">
        <v>422</v>
      </c>
      <c r="D27" s="15" t="s">
        <v>54</v>
      </c>
      <c r="E27" s="16" t="s">
        <v>249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2"/>
        <v>2831.65</v>
      </c>
      <c r="O27" s="51">
        <f t="shared" si="0"/>
        <v>37168.35</v>
      </c>
    </row>
    <row r="28" spans="1:170" x14ac:dyDescent="0.25">
      <c r="A28" s="15" t="s">
        <v>512</v>
      </c>
      <c r="B28" s="24" t="s">
        <v>15</v>
      </c>
      <c r="C28" s="15" t="s">
        <v>422</v>
      </c>
      <c r="D28" s="15" t="s">
        <v>54</v>
      </c>
      <c r="E28" s="16" t="s">
        <v>249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2"/>
        <v>3632.5899999999997</v>
      </c>
      <c r="O28" s="51">
        <f t="shared" si="0"/>
        <v>40367.410000000003</v>
      </c>
    </row>
    <row r="29" spans="1:170" x14ac:dyDescent="0.25">
      <c r="A29" s="15" t="s">
        <v>543</v>
      </c>
      <c r="B29" s="24" t="s">
        <v>23</v>
      </c>
      <c r="C29" s="15" t="s">
        <v>464</v>
      </c>
      <c r="D29" s="15" t="s">
        <v>544</v>
      </c>
      <c r="E29" s="16" t="s">
        <v>249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2"/>
        <v>15097.12</v>
      </c>
      <c r="O29" s="51">
        <f t="shared" si="0"/>
        <v>74902.880000000005</v>
      </c>
    </row>
    <row r="30" spans="1:170" ht="12" customHeight="1" x14ac:dyDescent="0.25">
      <c r="A30" s="15" t="s">
        <v>270</v>
      </c>
      <c r="B30" s="16" t="s">
        <v>15</v>
      </c>
      <c r="C30" s="15" t="s">
        <v>271</v>
      </c>
      <c r="D30" s="15" t="s">
        <v>391</v>
      </c>
      <c r="E30" s="16" t="s">
        <v>249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2"/>
        <v>4834</v>
      </c>
      <c r="O30" s="51">
        <f t="shared" si="0"/>
        <v>45166</v>
      </c>
    </row>
    <row r="31" spans="1:170" ht="11.25" customHeight="1" x14ac:dyDescent="0.25">
      <c r="A31" s="15" t="s">
        <v>509</v>
      </c>
      <c r="B31" s="16" t="s">
        <v>23</v>
      </c>
      <c r="C31" s="15" t="s">
        <v>510</v>
      </c>
      <c r="D31" s="15" t="s">
        <v>391</v>
      </c>
      <c r="E31" s="16" t="s">
        <v>249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2"/>
        <v>2831.65</v>
      </c>
      <c r="O31" s="51">
        <f t="shared" si="0"/>
        <v>37168.35</v>
      </c>
    </row>
    <row r="32" spans="1:170" ht="13.5" customHeight="1" x14ac:dyDescent="0.25">
      <c r="A32" s="15" t="s">
        <v>272</v>
      </c>
      <c r="B32" s="16" t="s">
        <v>23</v>
      </c>
      <c r="C32" s="15" t="s">
        <v>469</v>
      </c>
      <c r="D32" s="15" t="s">
        <v>413</v>
      </c>
      <c r="E32" s="16" t="s">
        <v>249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2"/>
        <v>7566.99</v>
      </c>
      <c r="O32" s="51">
        <f t="shared" si="0"/>
        <v>47433.01</v>
      </c>
    </row>
    <row r="33" spans="1:15" ht="12.75" customHeight="1" x14ac:dyDescent="0.25">
      <c r="A33" s="15" t="s">
        <v>273</v>
      </c>
      <c r="B33" s="16" t="s">
        <v>23</v>
      </c>
      <c r="C33" s="15" t="s">
        <v>469</v>
      </c>
      <c r="D33" s="15" t="s">
        <v>413</v>
      </c>
      <c r="E33" s="16" t="s">
        <v>249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2"/>
        <v>5835.18</v>
      </c>
      <c r="O33" s="51">
        <f t="shared" si="0"/>
        <v>49164.82</v>
      </c>
    </row>
    <row r="34" spans="1:15" x14ac:dyDescent="0.25">
      <c r="A34" s="15" t="s">
        <v>274</v>
      </c>
      <c r="B34" s="16" t="s">
        <v>23</v>
      </c>
      <c r="C34" s="15" t="s">
        <v>275</v>
      </c>
      <c r="D34" s="15" t="s">
        <v>413</v>
      </c>
      <c r="E34" s="16" t="s">
        <v>249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2"/>
        <v>4974</v>
      </c>
      <c r="O34" s="51">
        <f t="shared" si="0"/>
        <v>45026</v>
      </c>
    </row>
    <row r="35" spans="1:15" x14ac:dyDescent="0.25">
      <c r="A35" s="15" t="s">
        <v>276</v>
      </c>
      <c r="B35" s="16" t="s">
        <v>23</v>
      </c>
      <c r="C35" s="15" t="s">
        <v>463</v>
      </c>
      <c r="D35" s="15" t="s">
        <v>413</v>
      </c>
      <c r="E35" s="16" t="s">
        <v>249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2"/>
        <v>15165.33</v>
      </c>
      <c r="O35" s="51">
        <f t="shared" si="0"/>
        <v>69834.67</v>
      </c>
    </row>
    <row r="36" spans="1:15" x14ac:dyDescent="0.25">
      <c r="A36" s="15" t="s">
        <v>555</v>
      </c>
      <c r="B36" s="16" t="s">
        <v>23</v>
      </c>
      <c r="C36" s="15" t="s">
        <v>463</v>
      </c>
      <c r="D36" s="15" t="s">
        <v>414</v>
      </c>
      <c r="E36" s="16" t="s">
        <v>249</v>
      </c>
      <c r="F36" s="17">
        <v>46113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2"/>
        <v>13625.49</v>
      </c>
      <c r="O36" s="51">
        <f t="shared" si="0"/>
        <v>71374.509999999995</v>
      </c>
    </row>
    <row r="37" spans="1:15" x14ac:dyDescent="0.25">
      <c r="A37" s="15" t="s">
        <v>547</v>
      </c>
      <c r="B37" s="16" t="s">
        <v>23</v>
      </c>
      <c r="C37" s="15" t="s">
        <v>464</v>
      </c>
      <c r="D37" s="15" t="s">
        <v>414</v>
      </c>
      <c r="E37" s="16" t="s">
        <v>249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1624.18</v>
      </c>
      <c r="L37" s="51">
        <v>2584</v>
      </c>
      <c r="M37" s="51">
        <v>25</v>
      </c>
      <c r="N37" s="51">
        <f t="shared" si="2"/>
        <v>6672.68</v>
      </c>
      <c r="O37" s="51">
        <f t="shared" si="0"/>
        <v>78327.320000000007</v>
      </c>
    </row>
    <row r="38" spans="1:15" x14ac:dyDescent="0.25">
      <c r="A38" s="15" t="s">
        <v>511</v>
      </c>
      <c r="B38" s="16" t="s">
        <v>15</v>
      </c>
      <c r="C38" s="15" t="s">
        <v>463</v>
      </c>
      <c r="D38" s="15" t="s">
        <v>523</v>
      </c>
      <c r="E38" s="16" t="s">
        <v>249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2"/>
        <v>13625.49</v>
      </c>
      <c r="O38" s="51">
        <f t="shared" si="0"/>
        <v>71374.509999999995</v>
      </c>
    </row>
    <row r="39" spans="1:15" x14ac:dyDescent="0.25">
      <c r="A39" s="15" t="s">
        <v>277</v>
      </c>
      <c r="B39" s="16" t="s">
        <v>23</v>
      </c>
      <c r="C39" s="15" t="s">
        <v>421</v>
      </c>
      <c r="D39" s="15" t="s">
        <v>394</v>
      </c>
      <c r="E39" s="16" t="s">
        <v>249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2047.69</v>
      </c>
      <c r="L39" s="51">
        <v>1672</v>
      </c>
      <c r="M39" s="51">
        <v>125</v>
      </c>
      <c r="N39" s="51">
        <f t="shared" si="2"/>
        <v>5423.1900000000005</v>
      </c>
      <c r="O39" s="51">
        <f t="shared" si="0"/>
        <v>49576.81</v>
      </c>
    </row>
    <row r="40" spans="1:15" x14ac:dyDescent="0.25">
      <c r="A40" s="15" t="s">
        <v>429</v>
      </c>
      <c r="B40" s="16" t="s">
        <v>23</v>
      </c>
      <c r="C40" s="15" t="s">
        <v>464</v>
      </c>
      <c r="D40" s="15" t="s">
        <v>415</v>
      </c>
      <c r="E40" s="16" t="s">
        <v>249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2"/>
        <v>13625.49</v>
      </c>
      <c r="O40" s="51">
        <f t="shared" si="0"/>
        <v>71374.509999999995</v>
      </c>
    </row>
    <row r="41" spans="1:15" ht="12" customHeight="1" x14ac:dyDescent="0.25">
      <c r="A41" s="15" t="s">
        <v>278</v>
      </c>
      <c r="B41" s="16" t="s">
        <v>15</v>
      </c>
      <c r="C41" s="15" t="s">
        <v>420</v>
      </c>
      <c r="D41" s="15" t="s">
        <v>415</v>
      </c>
      <c r="E41" s="16" t="s">
        <v>249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2"/>
        <v>3632.5899999999997</v>
      </c>
      <c r="O41" s="51">
        <f t="shared" si="0"/>
        <v>40367.410000000003</v>
      </c>
    </row>
    <row r="42" spans="1:15" x14ac:dyDescent="0.25">
      <c r="A42" s="15" t="s">
        <v>279</v>
      </c>
      <c r="B42" s="16" t="s">
        <v>15</v>
      </c>
      <c r="C42" s="15" t="s">
        <v>380</v>
      </c>
      <c r="D42" s="15" t="s">
        <v>416</v>
      </c>
      <c r="E42" s="16" t="s">
        <v>249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2"/>
        <v>3632.5899999999997</v>
      </c>
      <c r="O42" s="51">
        <f t="shared" si="0"/>
        <v>40367.410000000003</v>
      </c>
    </row>
    <row r="43" spans="1:15" x14ac:dyDescent="0.25">
      <c r="A43" s="15" t="s">
        <v>554</v>
      </c>
      <c r="B43" s="16" t="s">
        <v>23</v>
      </c>
      <c r="C43" s="15" t="s">
        <v>380</v>
      </c>
      <c r="D43" s="15" t="s">
        <v>416</v>
      </c>
      <c r="E43" s="16" t="s">
        <v>249</v>
      </c>
      <c r="F43" s="17">
        <v>46113</v>
      </c>
      <c r="G43" s="51">
        <v>44000</v>
      </c>
      <c r="H43" s="51">
        <v>0</v>
      </c>
      <c r="I43" s="51">
        <v>44000</v>
      </c>
      <c r="J43" s="51">
        <v>1262</v>
      </c>
      <c r="K43" s="51">
        <v>1007.19</v>
      </c>
      <c r="L43" s="51">
        <v>1337.6</v>
      </c>
      <c r="M43" s="51">
        <v>25</v>
      </c>
      <c r="N43" s="51">
        <v>3632.59</v>
      </c>
      <c r="O43" s="51">
        <f t="shared" si="0"/>
        <v>40367.410000000003</v>
      </c>
    </row>
    <row r="44" spans="1:15" x14ac:dyDescent="0.25">
      <c r="A44" s="15" t="s">
        <v>280</v>
      </c>
      <c r="B44" s="16" t="s">
        <v>15</v>
      </c>
      <c r="C44" s="15" t="s">
        <v>468</v>
      </c>
      <c r="D44" s="15" t="s">
        <v>407</v>
      </c>
      <c r="E44" s="16" t="s">
        <v>249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2"/>
        <v>3632.5899999999997</v>
      </c>
      <c r="O44" s="51">
        <f t="shared" si="0"/>
        <v>40367.410000000003</v>
      </c>
    </row>
    <row r="45" spans="1:15" ht="15" customHeight="1" x14ac:dyDescent="0.25">
      <c r="A45" s="15" t="s">
        <v>281</v>
      </c>
      <c r="B45" s="16" t="s">
        <v>23</v>
      </c>
      <c r="C45" s="15" t="s">
        <v>464</v>
      </c>
      <c r="D45" s="15" t="s">
        <v>417</v>
      </c>
      <c r="E45" s="16" t="s">
        <v>249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1408.15</v>
      </c>
      <c r="L45" s="51">
        <v>2128</v>
      </c>
      <c r="M45" s="51">
        <v>2044.78</v>
      </c>
      <c r="N45" s="51">
        <f t="shared" si="2"/>
        <v>7589.9299999999994</v>
      </c>
      <c r="O45" s="51">
        <f t="shared" si="0"/>
        <v>62410.07</v>
      </c>
    </row>
    <row r="46" spans="1:15" ht="12.75" customHeight="1" x14ac:dyDescent="0.25">
      <c r="A46" s="15" t="s">
        <v>430</v>
      </c>
      <c r="B46" s="16" t="s">
        <v>23</v>
      </c>
      <c r="C46" s="15" t="s">
        <v>419</v>
      </c>
      <c r="D46" s="15" t="s">
        <v>418</v>
      </c>
      <c r="E46" s="16" t="s">
        <v>249</v>
      </c>
      <c r="F46" s="17">
        <v>37196</v>
      </c>
      <c r="G46" s="51">
        <v>70000</v>
      </c>
      <c r="H46" s="52">
        <v>0</v>
      </c>
      <c r="I46" s="51">
        <f>G46-H46</f>
        <v>70000</v>
      </c>
      <c r="J46" s="51">
        <v>2009</v>
      </c>
      <c r="K46" s="53">
        <v>5368.48</v>
      </c>
      <c r="L46" s="51">
        <v>2128</v>
      </c>
      <c r="M46" s="51">
        <v>5025</v>
      </c>
      <c r="N46" s="51">
        <f t="shared" si="2"/>
        <v>14530.48</v>
      </c>
      <c r="O46" s="51">
        <f t="shared" si="0"/>
        <v>55469.520000000004</v>
      </c>
    </row>
    <row r="47" spans="1:15" ht="11.25" customHeight="1" x14ac:dyDescent="0.25">
      <c r="A47" s="15" t="s">
        <v>474</v>
      </c>
      <c r="B47" s="16" t="s">
        <v>15</v>
      </c>
      <c r="C47" s="15" t="s">
        <v>380</v>
      </c>
      <c r="D47" s="15" t="s">
        <v>392</v>
      </c>
      <c r="E47" s="16" t="s">
        <v>249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2"/>
        <v>3632.5899999999997</v>
      </c>
      <c r="O47" s="51">
        <f t="shared" si="0"/>
        <v>40367.410000000003</v>
      </c>
    </row>
    <row r="48" spans="1:15" x14ac:dyDescent="0.25">
      <c r="A48" s="15" t="s">
        <v>490</v>
      </c>
      <c r="B48" s="16" t="s">
        <v>15</v>
      </c>
      <c r="C48" s="15" t="s">
        <v>380</v>
      </c>
      <c r="D48" s="15" t="s">
        <v>54</v>
      </c>
      <c r="E48" s="16" t="s">
        <v>249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2"/>
        <v>3632.5899999999997</v>
      </c>
      <c r="O48" s="51">
        <f t="shared" si="0"/>
        <v>40367.410000000003</v>
      </c>
    </row>
    <row r="49" spans="1:15" x14ac:dyDescent="0.25">
      <c r="A49" s="15" t="s">
        <v>497</v>
      </c>
      <c r="B49" s="16" t="s">
        <v>15</v>
      </c>
      <c r="C49" s="15" t="s">
        <v>380</v>
      </c>
      <c r="D49" s="15" t="s">
        <v>498</v>
      </c>
      <c r="E49" s="16" t="s">
        <v>249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2"/>
        <v>3632.5899999999997</v>
      </c>
      <c r="O49" s="51">
        <f t="shared" si="0"/>
        <v>40367.410000000003</v>
      </c>
    </row>
    <row r="50" spans="1:15" x14ac:dyDescent="0.25">
      <c r="A50" s="15" t="s">
        <v>524</v>
      </c>
      <c r="B50" s="16" t="s">
        <v>15</v>
      </c>
      <c r="C50" s="15" t="s">
        <v>467</v>
      </c>
      <c r="D50" s="15" t="s">
        <v>400</v>
      </c>
      <c r="E50" s="16" t="s">
        <v>249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2"/>
        <v>3632.5899999999997</v>
      </c>
      <c r="O50" s="51">
        <f t="shared" si="0"/>
        <v>40367.410000000003</v>
      </c>
    </row>
    <row r="51" spans="1:15" x14ac:dyDescent="0.25">
      <c r="A51" s="18" t="s">
        <v>283</v>
      </c>
      <c r="B51" s="19">
        <v>45</v>
      </c>
      <c r="C51" s="15"/>
      <c r="D51" s="15"/>
      <c r="E51" s="16"/>
      <c r="F51" s="15"/>
      <c r="G51" s="54">
        <f t="shared" ref="G51:L51" si="5">SUM(G6:G50)</f>
        <v>2517000</v>
      </c>
      <c r="H51" s="55">
        <f t="shared" si="5"/>
        <v>0</v>
      </c>
      <c r="I51" s="54">
        <f t="shared" si="5"/>
        <v>2517000</v>
      </c>
      <c r="J51" s="54">
        <f t="shared" si="5"/>
        <v>72237.10000000002</v>
      </c>
      <c r="K51" s="56">
        <f t="shared" si="5"/>
        <v>118182.66000000005</v>
      </c>
      <c r="L51" s="54">
        <f t="shared" si="5"/>
        <v>76516.800000000017</v>
      </c>
      <c r="M51" s="54">
        <f>SUM(M6:M50)</f>
        <v>20796.36</v>
      </c>
      <c r="N51" s="54">
        <f>SUM(N6:N50)</f>
        <v>287733.71999999997</v>
      </c>
      <c r="O51" s="54">
        <f>SUM(O6:O50)</f>
        <v>2229266.2800000003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173</v>
      </c>
      <c r="B56" s="44"/>
      <c r="C56" s="44"/>
      <c r="D56" s="45"/>
      <c r="E56" s="46"/>
      <c r="F56" s="247" t="s">
        <v>174</v>
      </c>
      <c r="G56" s="247"/>
      <c r="H56" s="247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41"/>
      <c r="G59" s="241"/>
      <c r="H59" s="241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334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9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28" workbookViewId="0">
      <selection sqref="A1:Q61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557</v>
      </c>
    </row>
    <row r="12" spans="1:17" s="170" customFormat="1" ht="63" x14ac:dyDescent="0.5">
      <c r="A12" s="158" t="s">
        <v>0</v>
      </c>
      <c r="B12" s="158" t="s">
        <v>313</v>
      </c>
      <c r="C12" s="158" t="s">
        <v>2</v>
      </c>
      <c r="D12" s="158" t="s">
        <v>3</v>
      </c>
      <c r="E12" s="158" t="s">
        <v>475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528</v>
      </c>
      <c r="B13" s="159" t="s">
        <v>15</v>
      </c>
      <c r="C13" s="159" t="s">
        <v>529</v>
      </c>
      <c r="D13" s="159" t="s">
        <v>530</v>
      </c>
      <c r="E13" s="176" t="s">
        <v>537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283</v>
      </c>
      <c r="B14" s="186">
        <v>1</v>
      </c>
      <c r="N14" s="184" t="s">
        <v>283</v>
      </c>
      <c r="O14" s="185">
        <v>53318.68</v>
      </c>
    </row>
    <row r="21" spans="2:15" s="170" customFormat="1" ht="33.75" x14ac:dyDescent="0.5">
      <c r="B21" s="182" t="s">
        <v>538</v>
      </c>
      <c r="C21" s="169"/>
      <c r="D21" s="169"/>
      <c r="E21" s="171"/>
      <c r="F21" s="248" t="s">
        <v>174</v>
      </c>
      <c r="G21" s="248"/>
      <c r="H21" s="248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123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D1" zoomScale="130" zoomScaleNormal="130" zoomScalePageLayoutView="70" workbookViewId="0">
      <selection activeCell="J14" sqref="J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558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284</v>
      </c>
      <c r="C4" s="26" t="s">
        <v>2</v>
      </c>
      <c r="D4" s="25" t="s">
        <v>285</v>
      </c>
      <c r="E4" s="25" t="s">
        <v>286</v>
      </c>
      <c r="F4" s="23" t="s">
        <v>287</v>
      </c>
      <c r="G4" s="23" t="s">
        <v>5</v>
      </c>
      <c r="H4" s="23" t="s">
        <v>6</v>
      </c>
      <c r="I4" s="23" t="s">
        <v>288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289</v>
      </c>
    </row>
    <row r="5" spans="1:15" ht="23.25" customHeight="1" x14ac:dyDescent="0.25">
      <c r="A5" s="15" t="s">
        <v>291</v>
      </c>
      <c r="B5" s="16" t="s">
        <v>15</v>
      </c>
      <c r="C5" s="16" t="s">
        <v>380</v>
      </c>
      <c r="D5" s="16" t="s">
        <v>54</v>
      </c>
      <c r="E5" s="27" t="s">
        <v>290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283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173</v>
      </c>
      <c r="B11" s="44"/>
      <c r="C11" s="44"/>
      <c r="D11" s="45"/>
      <c r="E11" s="46"/>
      <c r="F11" s="247" t="s">
        <v>174</v>
      </c>
      <c r="G11" s="247"/>
      <c r="H11" s="247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4" zoomScaleNormal="100" workbookViewId="0">
      <selection sqref="A1:T38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559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284</v>
      </c>
      <c r="C4" s="172" t="s">
        <v>2</v>
      </c>
      <c r="D4" s="172" t="s">
        <v>285</v>
      </c>
      <c r="E4" s="172" t="s">
        <v>286</v>
      </c>
      <c r="F4" s="173" t="s">
        <v>293</v>
      </c>
      <c r="G4" s="173" t="s">
        <v>5</v>
      </c>
      <c r="H4" s="173" t="s">
        <v>6</v>
      </c>
      <c r="I4" s="173" t="s">
        <v>288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289</v>
      </c>
    </row>
    <row r="5" spans="1:15" ht="34.5" customHeight="1" x14ac:dyDescent="0.25">
      <c r="A5" s="70" t="s">
        <v>294</v>
      </c>
      <c r="B5" s="60" t="s">
        <v>15</v>
      </c>
      <c r="C5" s="70" t="s">
        <v>295</v>
      </c>
      <c r="D5" s="70" t="s">
        <v>476</v>
      </c>
      <c r="E5" s="70" t="s">
        <v>296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297</v>
      </c>
      <c r="B6" s="60" t="s">
        <v>15</v>
      </c>
      <c r="C6" s="70" t="s">
        <v>298</v>
      </c>
      <c r="D6" s="70" t="s">
        <v>476</v>
      </c>
      <c r="E6" s="70" t="s">
        <v>296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299</v>
      </c>
      <c r="B7" s="60" t="s">
        <v>23</v>
      </c>
      <c r="C7" s="70" t="s">
        <v>298</v>
      </c>
      <c r="D7" s="70" t="s">
        <v>476</v>
      </c>
      <c r="E7" s="70" t="s">
        <v>296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300</v>
      </c>
      <c r="B8" s="60" t="s">
        <v>15</v>
      </c>
      <c r="C8" s="70" t="s">
        <v>298</v>
      </c>
      <c r="D8" s="70" t="s">
        <v>476</v>
      </c>
      <c r="E8" s="70" t="s">
        <v>296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301</v>
      </c>
      <c r="B9" s="60" t="s">
        <v>15</v>
      </c>
      <c r="C9" s="70" t="s">
        <v>298</v>
      </c>
      <c r="D9" s="70" t="s">
        <v>476</v>
      </c>
      <c r="E9" s="70" t="s">
        <v>296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302</v>
      </c>
      <c r="B10" s="60" t="s">
        <v>15</v>
      </c>
      <c r="C10" s="70" t="s">
        <v>298</v>
      </c>
      <c r="D10" s="70" t="s">
        <v>476</v>
      </c>
      <c r="E10" s="70" t="s">
        <v>296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303</v>
      </c>
      <c r="B11" s="60" t="s">
        <v>23</v>
      </c>
      <c r="C11" s="70" t="s">
        <v>304</v>
      </c>
      <c r="D11" s="70" t="s">
        <v>476</v>
      </c>
      <c r="E11" s="70" t="s">
        <v>296</v>
      </c>
      <c r="F11" s="67" t="s">
        <v>338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305</v>
      </c>
      <c r="B12" s="60" t="s">
        <v>15</v>
      </c>
      <c r="C12" s="70" t="s">
        <v>304</v>
      </c>
      <c r="D12" s="70" t="s">
        <v>476</v>
      </c>
      <c r="E12" s="70" t="s">
        <v>296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306</v>
      </c>
      <c r="B13" s="60" t="s">
        <v>15</v>
      </c>
      <c r="C13" s="70" t="s">
        <v>304</v>
      </c>
      <c r="D13" s="70" t="s">
        <v>476</v>
      </c>
      <c r="E13" s="70" t="s">
        <v>296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307</v>
      </c>
      <c r="B14" s="60" t="s">
        <v>15</v>
      </c>
      <c r="C14" s="70" t="s">
        <v>304</v>
      </c>
      <c r="D14" s="70" t="s">
        <v>476</v>
      </c>
      <c r="E14" s="70" t="s">
        <v>296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308</v>
      </c>
      <c r="B15" s="60" t="s">
        <v>15</v>
      </c>
      <c r="C15" s="70" t="s">
        <v>304</v>
      </c>
      <c r="D15" s="70" t="s">
        <v>476</v>
      </c>
      <c r="E15" s="70" t="s">
        <v>296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309</v>
      </c>
      <c r="B16" s="60" t="s">
        <v>15</v>
      </c>
      <c r="C16" s="70" t="s">
        <v>304</v>
      </c>
      <c r="D16" s="70" t="s">
        <v>476</v>
      </c>
      <c r="E16" s="70" t="s">
        <v>296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310</v>
      </c>
      <c r="B17" s="60" t="s">
        <v>15</v>
      </c>
      <c r="C17" s="70" t="s">
        <v>304</v>
      </c>
      <c r="D17" s="70" t="s">
        <v>476</v>
      </c>
      <c r="E17" s="70" t="s">
        <v>296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503</v>
      </c>
      <c r="B18" s="60" t="s">
        <v>15</v>
      </c>
      <c r="C18" s="70" t="s">
        <v>304</v>
      </c>
      <c r="D18" s="70" t="s">
        <v>476</v>
      </c>
      <c r="E18" s="70" t="s">
        <v>296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322</v>
      </c>
      <c r="B19" s="60" t="s">
        <v>15</v>
      </c>
      <c r="C19" s="70" t="s">
        <v>304</v>
      </c>
      <c r="D19" s="70" t="s">
        <v>476</v>
      </c>
      <c r="E19" s="70" t="s">
        <v>296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311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440</v>
      </c>
      <c r="B25" s="76"/>
      <c r="C25" s="76"/>
      <c r="E25" s="78"/>
      <c r="F25" s="249" t="s">
        <v>439</v>
      </c>
      <c r="G25" s="249"/>
      <c r="H25" s="249"/>
      <c r="I25" s="249"/>
      <c r="J25" s="250"/>
      <c r="K25" s="250"/>
      <c r="L25" s="250"/>
      <c r="M25" s="250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abSelected="1" topLeftCell="A13" zoomScaleNormal="100" zoomScalePageLayoutView="70" workbookViewId="0">
      <selection activeCell="D40" sqref="D40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333</v>
      </c>
    </row>
    <row r="2" spans="1:17" ht="15.75" x14ac:dyDescent="0.25">
      <c r="A2" s="65" t="s">
        <v>560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284</v>
      </c>
      <c r="C3" s="66" t="s">
        <v>2</v>
      </c>
      <c r="D3" s="66" t="s">
        <v>285</v>
      </c>
      <c r="E3" s="66" t="s">
        <v>286</v>
      </c>
      <c r="F3" s="66" t="s">
        <v>287</v>
      </c>
      <c r="G3" s="66" t="s">
        <v>5</v>
      </c>
      <c r="H3" s="66" t="s">
        <v>6</v>
      </c>
      <c r="I3" s="66" t="s">
        <v>288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289</v>
      </c>
    </row>
    <row r="4" spans="1:17" ht="22.5" customHeight="1" x14ac:dyDescent="0.25">
      <c r="A4" s="120" t="s">
        <v>65</v>
      </c>
      <c r="B4" s="119" t="s">
        <v>15</v>
      </c>
      <c r="C4" s="120" t="s">
        <v>66</v>
      </c>
      <c r="D4" s="120" t="s">
        <v>432</v>
      </c>
      <c r="E4" s="120" t="s">
        <v>312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 t="shared" ref="O4:O9" si="1">G4-N4</f>
        <v>16964</v>
      </c>
    </row>
    <row r="5" spans="1:17" ht="24" customHeight="1" x14ac:dyDescent="0.25">
      <c r="A5" s="120" t="s">
        <v>57</v>
      </c>
      <c r="B5" s="119" t="s">
        <v>23</v>
      </c>
      <c r="C5" s="120" t="s">
        <v>431</v>
      </c>
      <c r="D5" s="120" t="s">
        <v>393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si="1"/>
        <v>8548.64</v>
      </c>
    </row>
    <row r="6" spans="1:17" ht="27" customHeight="1" x14ac:dyDescent="0.25">
      <c r="A6" s="120" t="s">
        <v>56</v>
      </c>
      <c r="B6" s="119" t="s">
        <v>23</v>
      </c>
      <c r="C6" s="120" t="s">
        <v>425</v>
      </c>
      <c r="D6" s="120" t="s">
        <v>54</v>
      </c>
      <c r="E6" s="120" t="s">
        <v>312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105</v>
      </c>
      <c r="B7" s="125" t="s">
        <v>15</v>
      </c>
      <c r="C7" s="126" t="s">
        <v>379</v>
      </c>
      <c r="D7" s="126" t="s">
        <v>384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411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446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x14ac:dyDescent="0.25">
      <c r="A10" s="71" t="s">
        <v>283</v>
      </c>
      <c r="B10" s="72">
        <v>8</v>
      </c>
      <c r="C10" s="73"/>
      <c r="D10" s="73"/>
      <c r="E10" s="74"/>
      <c r="F10" s="74"/>
      <c r="G10" s="80">
        <f>SUM(G4:G9)</f>
        <v>116000</v>
      </c>
      <c r="H10" s="80">
        <v>0</v>
      </c>
      <c r="I10" s="80">
        <f>SUM(I4:I9)</f>
        <v>116000</v>
      </c>
      <c r="J10" s="80">
        <f>SUM(J4:J9)</f>
        <v>3329.2000000000003</v>
      </c>
      <c r="K10" s="80">
        <f>SUM(K4:K9)</f>
        <v>6723.880000000001</v>
      </c>
      <c r="L10" s="80">
        <f>SUM(L4:L9)</f>
        <v>3526.3999999999996</v>
      </c>
      <c r="M10" s="80">
        <v>0</v>
      </c>
      <c r="N10" s="80">
        <f>SUM(N4:N9)</f>
        <v>13579.48</v>
      </c>
      <c r="O10" s="80">
        <f>SUM(O4:O9)</f>
        <v>102420.51999999999</v>
      </c>
    </row>
    <row r="11" spans="1:17" x14ac:dyDescent="0.25">
      <c r="A11" s="34"/>
      <c r="B11" s="35"/>
      <c r="C11" s="32"/>
      <c r="D11" s="32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ht="15.75" x14ac:dyDescent="0.25">
      <c r="A13" s="65" t="s">
        <v>561</v>
      </c>
      <c r="B13" s="65"/>
      <c r="C13" s="65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25.5" x14ac:dyDescent="0.25">
      <c r="A14" s="66" t="s">
        <v>0</v>
      </c>
      <c r="B14" s="66" t="s">
        <v>284</v>
      </c>
      <c r="C14" s="66" t="s">
        <v>2</v>
      </c>
      <c r="D14" s="66" t="s">
        <v>285</v>
      </c>
      <c r="E14" s="66" t="s">
        <v>286</v>
      </c>
      <c r="F14" s="66" t="s">
        <v>287</v>
      </c>
      <c r="G14" s="66" t="s">
        <v>5</v>
      </c>
      <c r="H14" s="66" t="s">
        <v>6</v>
      </c>
      <c r="I14" s="66" t="s">
        <v>288</v>
      </c>
      <c r="J14" s="66" t="s">
        <v>8</v>
      </c>
      <c r="K14" s="66" t="s">
        <v>9</v>
      </c>
      <c r="L14" s="66" t="s">
        <v>10</v>
      </c>
      <c r="M14" s="66" t="s">
        <v>11</v>
      </c>
      <c r="N14" s="66" t="s">
        <v>12</v>
      </c>
      <c r="O14" s="66" t="s">
        <v>289</v>
      </c>
    </row>
    <row r="15" spans="1:17" x14ac:dyDescent="0.25">
      <c r="A15" s="62" t="s">
        <v>233</v>
      </c>
      <c r="B15" s="61" t="s">
        <v>15</v>
      </c>
      <c r="C15" s="67" t="s">
        <v>234</v>
      </c>
      <c r="D15" s="62" t="s">
        <v>408</v>
      </c>
      <c r="E15" s="63" t="s">
        <v>343</v>
      </c>
      <c r="F15" s="61">
        <v>44501</v>
      </c>
      <c r="G15" s="96">
        <v>10000</v>
      </c>
      <c r="H15" s="97">
        <v>0</v>
      </c>
      <c r="I15" s="96">
        <f t="shared" ref="I15" si="2">G15+H15</f>
        <v>10000</v>
      </c>
      <c r="J15" s="96">
        <v>287</v>
      </c>
      <c r="K15" s="96">
        <v>154.68</v>
      </c>
      <c r="L15" s="96">
        <v>304</v>
      </c>
      <c r="M15" s="96">
        <v>0</v>
      </c>
      <c r="N15" s="96">
        <f>J15+K15+L15+M15</f>
        <v>745.68000000000006</v>
      </c>
      <c r="O15" s="96">
        <f>I15-N15</f>
        <v>9254.32</v>
      </c>
    </row>
    <row r="16" spans="1:17" x14ac:dyDescent="0.25">
      <c r="A16" s="62" t="s">
        <v>332</v>
      </c>
      <c r="B16" s="61" t="s">
        <v>23</v>
      </c>
      <c r="C16" s="67" t="s">
        <v>342</v>
      </c>
      <c r="D16" s="62" t="s">
        <v>546</v>
      </c>
      <c r="E16" s="63" t="s">
        <v>343</v>
      </c>
      <c r="F16" s="61">
        <v>45047</v>
      </c>
      <c r="G16" s="96">
        <v>25000</v>
      </c>
      <c r="H16" s="97">
        <v>0</v>
      </c>
      <c r="I16" s="96">
        <v>25000</v>
      </c>
      <c r="J16" s="96">
        <v>717.5</v>
      </c>
      <c r="K16" s="96">
        <v>0</v>
      </c>
      <c r="L16" s="96">
        <v>760</v>
      </c>
      <c r="M16" s="96">
        <v>0</v>
      </c>
      <c r="N16" s="96">
        <f t="shared" ref="N16:N21" si="3">J16+K16+L16+M16</f>
        <v>1477.5</v>
      </c>
      <c r="O16" s="96">
        <f t="shared" ref="O16:O21" si="4">I16-N16</f>
        <v>23522.5</v>
      </c>
    </row>
    <row r="17" spans="1:15" x14ac:dyDescent="0.25">
      <c r="A17" s="62" t="s">
        <v>186</v>
      </c>
      <c r="B17" s="61" t="s">
        <v>23</v>
      </c>
      <c r="C17" s="67" t="s">
        <v>24</v>
      </c>
      <c r="D17" s="62" t="s">
        <v>546</v>
      </c>
      <c r="E17" s="63" t="s">
        <v>343</v>
      </c>
      <c r="F17" s="61">
        <v>44317</v>
      </c>
      <c r="G17" s="96">
        <v>35000</v>
      </c>
      <c r="H17" s="102">
        <v>0</v>
      </c>
      <c r="I17" s="103">
        <v>35000</v>
      </c>
      <c r="J17" s="103">
        <v>1004.5</v>
      </c>
      <c r="K17" s="103">
        <v>4043.62</v>
      </c>
      <c r="L17" s="103">
        <v>1064</v>
      </c>
      <c r="M17" s="104">
        <v>0</v>
      </c>
      <c r="N17" s="96">
        <f t="shared" si="3"/>
        <v>6112.12</v>
      </c>
      <c r="O17" s="96">
        <f t="shared" si="4"/>
        <v>28887.88</v>
      </c>
    </row>
    <row r="18" spans="1:15" x14ac:dyDescent="0.25">
      <c r="A18" s="62" t="s">
        <v>315</v>
      </c>
      <c r="B18" s="61" t="s">
        <v>15</v>
      </c>
      <c r="C18" s="67" t="s">
        <v>62</v>
      </c>
      <c r="D18" s="62" t="s">
        <v>546</v>
      </c>
      <c r="E18" s="63" t="s">
        <v>343</v>
      </c>
      <c r="F18" s="61">
        <v>44986</v>
      </c>
      <c r="G18" s="96">
        <v>14000</v>
      </c>
      <c r="H18" s="102">
        <v>0</v>
      </c>
      <c r="I18" s="103">
        <v>14000</v>
      </c>
      <c r="J18" s="103">
        <v>401.8</v>
      </c>
      <c r="K18" s="103">
        <v>1007.19</v>
      </c>
      <c r="L18" s="103">
        <v>425.6</v>
      </c>
      <c r="M18" s="104">
        <v>0</v>
      </c>
      <c r="N18" s="96">
        <f t="shared" si="3"/>
        <v>1834.5900000000001</v>
      </c>
      <c r="O18" s="96">
        <f t="shared" si="4"/>
        <v>12165.41</v>
      </c>
    </row>
    <row r="19" spans="1:15" x14ac:dyDescent="0.25">
      <c r="A19" s="235" t="s">
        <v>321</v>
      </c>
      <c r="B19" s="236" t="s">
        <v>23</v>
      </c>
      <c r="C19" s="79" t="s">
        <v>563</v>
      </c>
      <c r="D19" s="62" t="s">
        <v>546</v>
      </c>
      <c r="E19" s="46" t="s">
        <v>343</v>
      </c>
      <c r="F19" s="237">
        <v>45108</v>
      </c>
      <c r="G19" s="103">
        <v>14000</v>
      </c>
      <c r="H19" s="102">
        <v>0</v>
      </c>
      <c r="I19" s="103">
        <v>14000</v>
      </c>
      <c r="J19" s="103">
        <v>401.8</v>
      </c>
      <c r="K19" s="103">
        <v>719.22</v>
      </c>
      <c r="L19" s="103">
        <v>425.6</v>
      </c>
      <c r="M19" s="104">
        <v>0</v>
      </c>
      <c r="N19" s="96">
        <f t="shared" si="3"/>
        <v>1546.62</v>
      </c>
      <c r="O19" s="96">
        <f t="shared" si="4"/>
        <v>12453.380000000001</v>
      </c>
    </row>
    <row r="20" spans="1:15" x14ac:dyDescent="0.25">
      <c r="A20" s="238" t="s">
        <v>184</v>
      </c>
      <c r="B20" s="61" t="s">
        <v>23</v>
      </c>
      <c r="C20" s="239" t="s">
        <v>185</v>
      </c>
      <c r="D20" s="62" t="s">
        <v>546</v>
      </c>
      <c r="E20" s="63" t="s">
        <v>327</v>
      </c>
      <c r="F20" s="61">
        <v>44197</v>
      </c>
      <c r="G20" s="96">
        <v>22000</v>
      </c>
      <c r="H20" s="96">
        <v>0</v>
      </c>
      <c r="I20" s="96">
        <v>22000</v>
      </c>
      <c r="J20" s="96">
        <v>631.4</v>
      </c>
      <c r="K20" s="96">
        <v>2559.6799999999998</v>
      </c>
      <c r="L20" s="96">
        <v>668</v>
      </c>
      <c r="M20" s="96">
        <v>0</v>
      </c>
      <c r="N20" s="96">
        <v>3859.88</v>
      </c>
      <c r="O20" s="96">
        <f t="shared" si="4"/>
        <v>18140.12</v>
      </c>
    </row>
    <row r="21" spans="1:15" s="45" customFormat="1" ht="12.75" x14ac:dyDescent="0.2">
      <c r="A21" s="238" t="s">
        <v>341</v>
      </c>
      <c r="B21" s="61" t="s">
        <v>15</v>
      </c>
      <c r="C21" s="239" t="s">
        <v>24</v>
      </c>
      <c r="D21" s="62" t="s">
        <v>546</v>
      </c>
      <c r="E21" s="63" t="s">
        <v>327</v>
      </c>
      <c r="F21" s="61">
        <v>45231</v>
      </c>
      <c r="G21" s="96">
        <v>15000</v>
      </c>
      <c r="H21" s="96">
        <v>0</v>
      </c>
      <c r="I21" s="96">
        <v>15000</v>
      </c>
      <c r="J21" s="96">
        <v>430.5</v>
      </c>
      <c r="K21" s="96">
        <v>860.36</v>
      </c>
      <c r="L21" s="96">
        <v>456</v>
      </c>
      <c r="M21" s="240">
        <v>0</v>
      </c>
      <c r="N21" s="96">
        <f t="shared" si="3"/>
        <v>1746.8600000000001</v>
      </c>
      <c r="O21" s="96">
        <f t="shared" si="4"/>
        <v>13253.14</v>
      </c>
    </row>
    <row r="22" spans="1:15" x14ac:dyDescent="0.25">
      <c r="A22" s="68" t="s">
        <v>283</v>
      </c>
      <c r="B22" s="69">
        <v>7</v>
      </c>
      <c r="C22" s="45"/>
      <c r="D22" s="45"/>
      <c r="E22" s="46"/>
      <c r="F22" s="45"/>
      <c r="G22" s="80">
        <f>SUM(G15:G21)</f>
        <v>135000</v>
      </c>
      <c r="H22" s="80">
        <v>0</v>
      </c>
      <c r="I22" s="80">
        <f>SUM(I15:I21)</f>
        <v>135000</v>
      </c>
      <c r="J22" s="80">
        <f>SUM(J15:J21)</f>
        <v>3874.5000000000005</v>
      </c>
      <c r="K22" s="80">
        <f>SUM(K15:K21)</f>
        <v>9344.75</v>
      </c>
      <c r="L22" s="80">
        <f>SUM(L15:L21)</f>
        <v>4103.2</v>
      </c>
      <c r="M22" s="80">
        <v>0</v>
      </c>
      <c r="N22" s="80">
        <f>SUM(N15:N21)</f>
        <v>17323.25</v>
      </c>
      <c r="O22" s="100">
        <f>SUM(O15:O21)</f>
        <v>117676.75</v>
      </c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x14ac:dyDescent="0.25">
      <c r="A25" s="11"/>
      <c r="B25" s="9"/>
      <c r="C25" s="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15.75" x14ac:dyDescent="0.25">
      <c r="A26" s="65" t="s">
        <v>562</v>
      </c>
      <c r="B26" s="65"/>
      <c r="C26" s="58"/>
      <c r="D26" s="4"/>
      <c r="E26" s="5"/>
      <c r="F26" s="4"/>
      <c r="G26" s="12"/>
      <c r="H26" s="13"/>
      <c r="I26" s="12"/>
      <c r="J26" s="12"/>
      <c r="K26" s="12"/>
      <c r="L26" s="12"/>
      <c r="M26" s="12"/>
      <c r="N26" s="12"/>
      <c r="O26" s="8"/>
    </row>
    <row r="27" spans="1:15" ht="22.5" x14ac:dyDescent="0.25">
      <c r="A27" s="23" t="s">
        <v>0</v>
      </c>
      <c r="B27" s="23" t="s">
        <v>284</v>
      </c>
      <c r="C27" s="23" t="s">
        <v>2</v>
      </c>
      <c r="D27" s="23" t="s">
        <v>285</v>
      </c>
      <c r="E27" s="23" t="s">
        <v>286</v>
      </c>
      <c r="F27" s="23" t="s">
        <v>287</v>
      </c>
      <c r="G27" s="23" t="s">
        <v>5</v>
      </c>
      <c r="H27" s="23" t="s">
        <v>6</v>
      </c>
      <c r="I27" s="23" t="s">
        <v>288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  <c r="O27" s="23" t="s">
        <v>289</v>
      </c>
    </row>
    <row r="28" spans="1:15" x14ac:dyDescent="0.25">
      <c r="A28" s="62" t="s">
        <v>447</v>
      </c>
      <c r="B28" s="63" t="s">
        <v>23</v>
      </c>
      <c r="C28" s="62" t="s">
        <v>380</v>
      </c>
      <c r="D28" s="62" t="s">
        <v>448</v>
      </c>
      <c r="E28" s="60" t="s">
        <v>312</v>
      </c>
      <c r="F28" s="95">
        <v>44713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8">
        <v>0</v>
      </c>
      <c r="N28" s="99">
        <f>J28+K28+L28+M28</f>
        <v>11464.53</v>
      </c>
      <c r="O28" s="99">
        <f>I28-N28</f>
        <v>34535.47</v>
      </c>
    </row>
    <row r="29" spans="1:15" x14ac:dyDescent="0.25">
      <c r="A29" s="64" t="s">
        <v>470</v>
      </c>
      <c r="B29" s="63" t="s">
        <v>15</v>
      </c>
      <c r="C29" s="62" t="s">
        <v>380</v>
      </c>
      <c r="D29" s="62" t="s">
        <v>471</v>
      </c>
      <c r="E29" s="60" t="s">
        <v>312</v>
      </c>
      <c r="F29" s="95">
        <v>39448</v>
      </c>
      <c r="G29" s="96">
        <v>46000</v>
      </c>
      <c r="H29" s="97">
        <v>0</v>
      </c>
      <c r="I29" s="96">
        <v>46000</v>
      </c>
      <c r="J29" s="96">
        <v>1320.2</v>
      </c>
      <c r="K29" s="96">
        <v>8745.93</v>
      </c>
      <c r="L29" s="96">
        <v>1398.4</v>
      </c>
      <c r="M29" s="96">
        <v>0</v>
      </c>
      <c r="N29" s="99">
        <f t="shared" ref="N29:N35" si="5">J29+K29+L29+M29</f>
        <v>11464.53</v>
      </c>
      <c r="O29" s="99">
        <f t="shared" ref="O29:O35" si="6">I29-N29</f>
        <v>34535.47</v>
      </c>
    </row>
    <row r="30" spans="1:15" x14ac:dyDescent="0.25">
      <c r="A30" s="64" t="s">
        <v>491</v>
      </c>
      <c r="B30" s="63" t="s">
        <v>15</v>
      </c>
      <c r="C30" s="62" t="s">
        <v>380</v>
      </c>
      <c r="D30" s="62" t="s">
        <v>492</v>
      </c>
      <c r="E30" s="60" t="s">
        <v>25</v>
      </c>
      <c r="F30" s="95">
        <v>41061</v>
      </c>
      <c r="G30" s="96">
        <v>5000</v>
      </c>
      <c r="H30" s="97">
        <v>0</v>
      </c>
      <c r="I30" s="96">
        <v>5000</v>
      </c>
      <c r="J30" s="96">
        <v>143.5</v>
      </c>
      <c r="K30" s="96">
        <v>154.68</v>
      </c>
      <c r="L30" s="96">
        <v>152</v>
      </c>
      <c r="M30" s="96">
        <v>0</v>
      </c>
      <c r="N30" s="99">
        <f t="shared" si="5"/>
        <v>450.18</v>
      </c>
      <c r="O30" s="99">
        <f t="shared" si="6"/>
        <v>4549.82</v>
      </c>
    </row>
    <row r="31" spans="1:15" x14ac:dyDescent="0.25">
      <c r="A31" s="64" t="s">
        <v>142</v>
      </c>
      <c r="B31" s="63" t="s">
        <v>15</v>
      </c>
      <c r="C31" s="62" t="s">
        <v>380</v>
      </c>
      <c r="D31" s="62" t="s">
        <v>492</v>
      </c>
      <c r="E31" s="60" t="s">
        <v>25</v>
      </c>
      <c r="F31" s="61">
        <v>39600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493</v>
      </c>
      <c r="B32" s="63" t="s">
        <v>15</v>
      </c>
      <c r="C32" s="62" t="s">
        <v>380</v>
      </c>
      <c r="D32" s="62" t="s">
        <v>492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0</v>
      </c>
      <c r="L32" s="96">
        <v>152</v>
      </c>
      <c r="M32" s="96">
        <v>0</v>
      </c>
      <c r="N32" s="99">
        <f t="shared" si="5"/>
        <v>295.5</v>
      </c>
      <c r="O32" s="99">
        <f t="shared" si="6"/>
        <v>4704.5</v>
      </c>
    </row>
    <row r="33" spans="1:15" x14ac:dyDescent="0.25">
      <c r="A33" s="64" t="s">
        <v>494</v>
      </c>
      <c r="B33" s="63" t="s">
        <v>15</v>
      </c>
      <c r="C33" s="62" t="s">
        <v>380</v>
      </c>
      <c r="D33" s="62" t="s">
        <v>495</v>
      </c>
      <c r="E33" s="60" t="s">
        <v>25</v>
      </c>
      <c r="F33" s="61">
        <v>39448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496</v>
      </c>
      <c r="B34" s="63" t="s">
        <v>23</v>
      </c>
      <c r="C34" s="62" t="s">
        <v>380</v>
      </c>
      <c r="D34" s="62" t="s">
        <v>495</v>
      </c>
      <c r="E34" s="60" t="s">
        <v>25</v>
      </c>
      <c r="F34" s="61">
        <v>39479</v>
      </c>
      <c r="G34" s="96">
        <v>5000</v>
      </c>
      <c r="H34" s="97">
        <v>0</v>
      </c>
      <c r="I34" s="96">
        <v>5000</v>
      </c>
      <c r="J34" s="96">
        <v>143.5</v>
      </c>
      <c r="K34" s="96">
        <v>442.65</v>
      </c>
      <c r="L34" s="96">
        <v>152</v>
      </c>
      <c r="M34" s="96">
        <v>0</v>
      </c>
      <c r="N34" s="99">
        <f t="shared" si="5"/>
        <v>738.15</v>
      </c>
      <c r="O34" s="99">
        <f t="shared" si="6"/>
        <v>4261.8500000000004</v>
      </c>
    </row>
    <row r="35" spans="1:15" x14ac:dyDescent="0.25">
      <c r="A35" s="64" t="s">
        <v>100</v>
      </c>
      <c r="B35" s="63" t="s">
        <v>15</v>
      </c>
      <c r="C35" s="62" t="s">
        <v>380</v>
      </c>
      <c r="D35" s="62" t="s">
        <v>495</v>
      </c>
      <c r="E35" s="60" t="s">
        <v>25</v>
      </c>
      <c r="F35" s="61">
        <v>39661</v>
      </c>
      <c r="G35" s="96">
        <v>5000</v>
      </c>
      <c r="H35" s="97">
        <v>0</v>
      </c>
      <c r="I35" s="96">
        <v>5000</v>
      </c>
      <c r="J35" s="96">
        <v>143.5</v>
      </c>
      <c r="K35" s="96">
        <v>442.65</v>
      </c>
      <c r="L35" s="96">
        <v>152</v>
      </c>
      <c r="M35" s="96">
        <v>0</v>
      </c>
      <c r="N35" s="99">
        <f t="shared" si="5"/>
        <v>738.15</v>
      </c>
      <c r="O35" s="99">
        <f t="shared" si="6"/>
        <v>4261.8500000000004</v>
      </c>
    </row>
    <row r="36" spans="1:15" x14ac:dyDescent="0.25">
      <c r="A36" s="71" t="s">
        <v>283</v>
      </c>
      <c r="B36" s="69">
        <v>8</v>
      </c>
      <c r="C36" s="4"/>
      <c r="D36" s="4"/>
      <c r="E36" s="5"/>
      <c r="F36" s="4"/>
      <c r="G36" s="93">
        <f>SUM(G28:G35)</f>
        <v>122000</v>
      </c>
      <c r="H36" s="94">
        <f>SUM(H28:H29)</f>
        <v>0</v>
      </c>
      <c r="I36" s="93">
        <f>SUM(I28:I35)</f>
        <v>122000</v>
      </c>
      <c r="J36" s="93">
        <f>SUM(J28:J35)</f>
        <v>3501.4</v>
      </c>
      <c r="K36" s="93">
        <f>SUM(K28:K35)</f>
        <v>19417.140000000007</v>
      </c>
      <c r="L36" s="93">
        <f>SUM(L28:L35)</f>
        <v>3708.8</v>
      </c>
      <c r="M36" s="93">
        <f>SUM(M28:M29)</f>
        <v>0</v>
      </c>
      <c r="N36" s="93">
        <f>SUM(N28:N35)</f>
        <v>26627.340000000007</v>
      </c>
      <c r="O36" s="93">
        <f>SUM(O28:O35)</f>
        <v>95372.660000000033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77" customFormat="1" ht="42" customHeight="1" x14ac:dyDescent="0.35">
      <c r="A41" s="75" t="s">
        <v>173</v>
      </c>
      <c r="B41" s="76"/>
      <c r="C41" s="76"/>
      <c r="E41" s="78"/>
      <c r="F41" s="242" t="s">
        <v>174</v>
      </c>
      <c r="G41" s="242"/>
      <c r="H41" s="242"/>
      <c r="I41" s="76"/>
      <c r="J41" s="76"/>
      <c r="K41" s="76"/>
    </row>
    <row r="48" spans="1:15" x14ac:dyDescent="0.25">
      <c r="H48" s="241"/>
      <c r="I48" s="241"/>
      <c r="J48" s="241"/>
      <c r="K48" s="3"/>
      <c r="L48" s="3"/>
      <c r="M48" s="3"/>
    </row>
    <row r="49" spans="7:12" x14ac:dyDescent="0.25">
      <c r="G49" s="241"/>
      <c r="H49" s="241"/>
      <c r="I49" s="241"/>
      <c r="J49" s="3"/>
      <c r="K49" s="3"/>
      <c r="L49" s="3"/>
    </row>
  </sheetData>
  <mergeCells count="3">
    <mergeCell ref="H48:J48"/>
    <mergeCell ref="G49:I49"/>
    <mergeCell ref="F41:H41"/>
  </mergeCells>
  <phoneticPr fontId="22" type="noConversion"/>
  <conditionalFormatting sqref="A7">
    <cfRule type="duplicateValues" dxfId="3" priority="3"/>
  </conditionalFormatting>
  <conditionalFormatting sqref="A28 A8:A9">
    <cfRule type="duplicateValues" dxfId="2" priority="27"/>
  </conditionalFormatting>
  <conditionalFormatting sqref="A29:A35 A22:A25 A37:A40">
    <cfRule type="duplicateValues" dxfId="1" priority="6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2026-05-14T16:29:39Z</cp:lastPrinted>
  <dcterms:created xsi:type="dcterms:W3CDTF">2022-12-20T18:48:02Z</dcterms:created>
  <dcterms:modified xsi:type="dcterms:W3CDTF">2026-05-14T18:14:25Z</dcterms:modified>
  <cp:category/>
  <cp:contentStatus/>
</cp:coreProperties>
</file>